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chartsheets/sheet2.xml" ContentType="application/vnd.openxmlformats-officedocument.spreadsheetml.chartsheet+xml"/>
  <Override PartName="/xl/worksheets/sheet4.xml" ContentType="application/vnd.openxmlformats-officedocument.spreadsheetml.worksheet+xml"/>
  <Override PartName="/xl/chartsheets/sheet3.xml" ContentType="application/vnd.openxmlformats-officedocument.spreadsheetml.chart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ele\Dropbox\Publishing\Books\Book Proposals\Cerniglia and Saraceno 0499\Additional resources\"/>
    </mc:Choice>
  </mc:AlternateContent>
  <xr:revisionPtr revIDLastSave="0" documentId="13_ncr:1_{424CCF19-BC4E-419D-9B55-93AE047ABB7F}" xr6:coauthVersionLast="47" xr6:coauthVersionMax="47" xr10:uidLastSave="{00000000-0000-0000-0000-000000000000}"/>
  <bookViews>
    <workbookView xWindow="28680" yWindow="-990" windowWidth="29040" windowHeight="15720" activeTab="8" xr2:uid="{00000000-000D-0000-FFFF-FFFF00000000}"/>
  </bookViews>
  <sheets>
    <sheet name="fig-2-1" sheetId="7" r:id="rId1"/>
    <sheet name="data-fig-2-2" sheetId="6" r:id="rId2"/>
    <sheet name="fig-2-2" sheetId="5" r:id="rId3"/>
    <sheet name="data-fig-2-3" sheetId="3" r:id="rId4"/>
    <sheet name="fig-2-3" sheetId="2" r:id="rId5"/>
    <sheet name="data-fig-2-4" sheetId="4" r:id="rId6"/>
    <sheet name="fig-2-4" sheetId="1" r:id="rId7"/>
    <sheet name="data-fig-2-5" sheetId="8" r:id="rId8"/>
    <sheet name="data-figure-2-6" sheetId="9" r:id="rId9"/>
  </sheets>
  <externalReferences>
    <externalReference r:id="rId10"/>
    <externalReference r:id="rId11"/>
    <externalReference r:id="rId12"/>
  </externalReferences>
  <definedNames>
    <definedName name="adeb_n">#REF!</definedName>
    <definedName name="adeb_t">#REF!</definedName>
    <definedName name="adeb_t2">#REF!</definedName>
    <definedName name="banques">#REF!</definedName>
    <definedName name="Calc">[0]!Calc</definedName>
    <definedName name="Date_de_début">#REF!</definedName>
    <definedName name="Date_de_fin">#REF!</definedName>
    <definedName name="dates">#REF!</definedName>
    <definedName name="extension">#REF!</definedName>
    <definedName name="f_cc">#REF!</definedName>
    <definedName name="f_var">#REF!</definedName>
    <definedName name="FeuilleModèle">#REF!</definedName>
    <definedName name="répertoire">#REF!</definedName>
    <definedName name="sel" localSheetId="3">#REF!,#REF!,#REF!,#REF!,#REF!,#REF!,#REF!,#REF!,#REF!,#REF!,#REF!,#REF!</definedName>
    <definedName name="sel">#REF!,#REF!,#REF!,#REF!,#REF!,#REF!,#REF!,#REF!,#REF!,#REF!,#REF!,#REF!</definedName>
    <definedName name="Séries">#REF!</definedName>
    <definedName name="tdeb_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X182" i="6" l="1"/>
  <c r="BR182" i="6"/>
  <c r="BQ182" i="6"/>
  <c r="BJ182" i="6"/>
  <c r="BD182" i="6"/>
  <c r="BC182" i="6"/>
  <c r="AV182" i="6"/>
  <c r="AP182" i="6"/>
  <c r="AO182" i="6"/>
  <c r="AH182" i="6"/>
  <c r="AB182" i="6"/>
  <c r="AA182" i="6"/>
  <c r="T182" i="6"/>
  <c r="N182" i="6"/>
  <c r="M182" i="6"/>
  <c r="F182" i="6"/>
  <c r="BX181" i="6"/>
  <c r="BW181" i="6"/>
  <c r="BP181" i="6"/>
  <c r="BP185" i="6" s="1"/>
  <c r="BJ181" i="6"/>
  <c r="BI181" i="6"/>
  <c r="BB181" i="6"/>
  <c r="BB185" i="6" s="1"/>
  <c r="AV181" i="6"/>
  <c r="AU181" i="6"/>
  <c r="AN181" i="6"/>
  <c r="AH181" i="6"/>
  <c r="AG181" i="6"/>
  <c r="Z181" i="6"/>
  <c r="T181" i="6"/>
  <c r="S181" i="6"/>
  <c r="L181" i="6"/>
  <c r="F181" i="6"/>
  <c r="E181" i="6"/>
  <c r="BV180" i="6"/>
  <c r="BV184" i="6" s="1"/>
  <c r="BP180" i="6"/>
  <c r="BO180" i="6"/>
  <c r="BH180" i="6"/>
  <c r="BH184" i="6" s="1"/>
  <c r="BB180" i="6"/>
  <c r="BA180" i="6"/>
  <c r="AT180" i="6"/>
  <c r="AT184" i="6" s="1"/>
  <c r="AN180" i="6"/>
  <c r="AN184" i="6" s="1"/>
  <c r="AM180" i="6"/>
  <c r="AM184" i="6" s="1"/>
  <c r="AF180" i="6"/>
  <c r="AF184" i="6" s="1"/>
  <c r="Z180" i="6"/>
  <c r="Y180" i="6"/>
  <c r="R180" i="6"/>
  <c r="R184" i="6" s="1"/>
  <c r="L180" i="6"/>
  <c r="L184" i="6" s="1"/>
  <c r="K180" i="6"/>
  <c r="D180" i="6"/>
  <c r="D184" i="6" s="1"/>
  <c r="BV179" i="6"/>
  <c r="BU179" i="6"/>
  <c r="BN179" i="6"/>
  <c r="BH179" i="6"/>
  <c r="BG179" i="6"/>
  <c r="AZ179" i="6"/>
  <c r="AT179" i="6"/>
  <c r="AS179" i="6"/>
  <c r="AL179" i="6"/>
  <c r="AF179" i="6"/>
  <c r="AE179" i="6"/>
  <c r="X179" i="6"/>
  <c r="R179" i="6"/>
  <c r="Q179" i="6"/>
  <c r="J179" i="6"/>
  <c r="D179" i="6"/>
  <c r="C179" i="6"/>
  <c r="BZ176" i="6"/>
  <c r="BZ182" i="6" s="1"/>
  <c r="BY176" i="6"/>
  <c r="BY182" i="6" s="1"/>
  <c r="BX176" i="6"/>
  <c r="BW176" i="6"/>
  <c r="BW182" i="6" s="1"/>
  <c r="BV176" i="6"/>
  <c r="BV182" i="6" s="1"/>
  <c r="BU176" i="6"/>
  <c r="BU182" i="6" s="1"/>
  <c r="BT176" i="6"/>
  <c r="BT182" i="6" s="1"/>
  <c r="BS176" i="6"/>
  <c r="BS182" i="6" s="1"/>
  <c r="BR176" i="6"/>
  <c r="BQ176" i="6"/>
  <c r="BP176" i="6"/>
  <c r="BP182" i="6" s="1"/>
  <c r="BO176" i="6"/>
  <c r="BO182" i="6" s="1"/>
  <c r="BN176" i="6"/>
  <c r="BN182" i="6" s="1"/>
  <c r="BM176" i="6"/>
  <c r="BM182" i="6" s="1"/>
  <c r="BL176" i="6"/>
  <c r="BL182" i="6" s="1"/>
  <c r="BK176" i="6"/>
  <c r="BK182" i="6" s="1"/>
  <c r="BJ176" i="6"/>
  <c r="BI176" i="6"/>
  <c r="BI182" i="6" s="1"/>
  <c r="BH176" i="6"/>
  <c r="BH182" i="6" s="1"/>
  <c r="BG176" i="6"/>
  <c r="BG182" i="6" s="1"/>
  <c r="BF176" i="6"/>
  <c r="BF182" i="6" s="1"/>
  <c r="BE176" i="6"/>
  <c r="BE182" i="6" s="1"/>
  <c r="BD176" i="6"/>
  <c r="BC176" i="6"/>
  <c r="BB176" i="6"/>
  <c r="BB182" i="6" s="1"/>
  <c r="BA176" i="6"/>
  <c r="BA182" i="6" s="1"/>
  <c r="AZ176" i="6"/>
  <c r="AZ182" i="6" s="1"/>
  <c r="AY176" i="6"/>
  <c r="AY182" i="6" s="1"/>
  <c r="AX176" i="6"/>
  <c r="AX182" i="6" s="1"/>
  <c r="AW176" i="6"/>
  <c r="AW182" i="6" s="1"/>
  <c r="AV176" i="6"/>
  <c r="AU176" i="6"/>
  <c r="AU182" i="6" s="1"/>
  <c r="AT176" i="6"/>
  <c r="AT182" i="6" s="1"/>
  <c r="AS176" i="6"/>
  <c r="AS182" i="6" s="1"/>
  <c r="AR176" i="6"/>
  <c r="AR182" i="6" s="1"/>
  <c r="AQ176" i="6"/>
  <c r="AQ182" i="6" s="1"/>
  <c r="AP176" i="6"/>
  <c r="AO176" i="6"/>
  <c r="AN176" i="6"/>
  <c r="AN182" i="6" s="1"/>
  <c r="AM176" i="6"/>
  <c r="AM182" i="6" s="1"/>
  <c r="AL176" i="6"/>
  <c r="AL182" i="6" s="1"/>
  <c r="AK176" i="6"/>
  <c r="AK182" i="6" s="1"/>
  <c r="AJ176" i="6"/>
  <c r="AJ182" i="6" s="1"/>
  <c r="AI176" i="6"/>
  <c r="AI182" i="6" s="1"/>
  <c r="AH176" i="6"/>
  <c r="AG176" i="6"/>
  <c r="AG182" i="6" s="1"/>
  <c r="AF176" i="6"/>
  <c r="AF182" i="6" s="1"/>
  <c r="AE176" i="6"/>
  <c r="AE182" i="6" s="1"/>
  <c r="AD176" i="6"/>
  <c r="AD182" i="6" s="1"/>
  <c r="AC176" i="6"/>
  <c r="AC182" i="6" s="1"/>
  <c r="AB176" i="6"/>
  <c r="AA176" i="6"/>
  <c r="Z176" i="6"/>
  <c r="Z182" i="6" s="1"/>
  <c r="Y176" i="6"/>
  <c r="Y182" i="6" s="1"/>
  <c r="X176" i="6"/>
  <c r="X182" i="6" s="1"/>
  <c r="W176" i="6"/>
  <c r="W182" i="6" s="1"/>
  <c r="V176" i="6"/>
  <c r="V182" i="6" s="1"/>
  <c r="U176" i="6"/>
  <c r="U182" i="6" s="1"/>
  <c r="T176" i="6"/>
  <c r="S176" i="6"/>
  <c r="S182" i="6" s="1"/>
  <c r="R176" i="6"/>
  <c r="R182" i="6" s="1"/>
  <c r="Q176" i="6"/>
  <c r="Q182" i="6" s="1"/>
  <c r="P176" i="6"/>
  <c r="P182" i="6" s="1"/>
  <c r="O176" i="6"/>
  <c r="O182" i="6" s="1"/>
  <c r="N176" i="6"/>
  <c r="M176" i="6"/>
  <c r="L176" i="6"/>
  <c r="L182" i="6" s="1"/>
  <c r="K176" i="6"/>
  <c r="K182" i="6" s="1"/>
  <c r="J176" i="6"/>
  <c r="J182" i="6" s="1"/>
  <c r="I176" i="6"/>
  <c r="I182" i="6" s="1"/>
  <c r="H176" i="6"/>
  <c r="H182" i="6" s="1"/>
  <c r="G176" i="6"/>
  <c r="G182" i="6" s="1"/>
  <c r="F176" i="6"/>
  <c r="E176" i="6"/>
  <c r="E182" i="6" s="1"/>
  <c r="D176" i="6"/>
  <c r="D182" i="6" s="1"/>
  <c r="C176" i="6"/>
  <c r="C182" i="6" s="1"/>
  <c r="BZ175" i="6"/>
  <c r="BZ181" i="6" s="1"/>
  <c r="BY175" i="6"/>
  <c r="BY181" i="6" s="1"/>
  <c r="BX175" i="6"/>
  <c r="BW175" i="6"/>
  <c r="BV175" i="6"/>
  <c r="BV181" i="6" s="1"/>
  <c r="BV185" i="6" s="1"/>
  <c r="BU175" i="6"/>
  <c r="BU181" i="6" s="1"/>
  <c r="BU185" i="6" s="1"/>
  <c r="BT175" i="6"/>
  <c r="BT181" i="6" s="1"/>
  <c r="BS175" i="6"/>
  <c r="BS181" i="6" s="1"/>
  <c r="BR175" i="6"/>
  <c r="BR181" i="6" s="1"/>
  <c r="BQ175" i="6"/>
  <c r="BQ181" i="6" s="1"/>
  <c r="BQ185" i="6" s="1"/>
  <c r="BP175" i="6"/>
  <c r="BO175" i="6"/>
  <c r="BO181" i="6" s="1"/>
  <c r="BO185" i="6" s="1"/>
  <c r="BN175" i="6"/>
  <c r="BN181" i="6" s="1"/>
  <c r="BN185" i="6" s="1"/>
  <c r="BM175" i="6"/>
  <c r="BM181" i="6" s="1"/>
  <c r="BL175" i="6"/>
  <c r="BL181" i="6" s="1"/>
  <c r="BK175" i="6"/>
  <c r="BK181" i="6" s="1"/>
  <c r="BJ175" i="6"/>
  <c r="BI175" i="6"/>
  <c r="BH175" i="6"/>
  <c r="BH181" i="6" s="1"/>
  <c r="BH185" i="6" s="1"/>
  <c r="BG175" i="6"/>
  <c r="BG181" i="6" s="1"/>
  <c r="BG185" i="6" s="1"/>
  <c r="BF175" i="6"/>
  <c r="BF181" i="6" s="1"/>
  <c r="BF185" i="6" s="1"/>
  <c r="BE175" i="6"/>
  <c r="BE181" i="6" s="1"/>
  <c r="BD175" i="6"/>
  <c r="BD181" i="6" s="1"/>
  <c r="BC175" i="6"/>
  <c r="BC181" i="6" s="1"/>
  <c r="BC185" i="6" s="1"/>
  <c r="BB175" i="6"/>
  <c r="BA175" i="6"/>
  <c r="BA181" i="6" s="1"/>
  <c r="BA185" i="6" s="1"/>
  <c r="AZ175" i="6"/>
  <c r="AZ181" i="6" s="1"/>
  <c r="AZ185" i="6" s="1"/>
  <c r="AY175" i="6"/>
  <c r="AY181" i="6" s="1"/>
  <c r="AX175" i="6"/>
  <c r="AX181" i="6" s="1"/>
  <c r="AW175" i="6"/>
  <c r="AW181" i="6" s="1"/>
  <c r="AV175" i="6"/>
  <c r="AU175" i="6"/>
  <c r="AT175" i="6"/>
  <c r="AT181" i="6" s="1"/>
  <c r="AT185" i="6" s="1"/>
  <c r="AS175" i="6"/>
  <c r="AS181" i="6" s="1"/>
  <c r="AS185" i="6" s="1"/>
  <c r="AR175" i="6"/>
  <c r="AR181" i="6" s="1"/>
  <c r="AR185" i="6" s="1"/>
  <c r="AQ175" i="6"/>
  <c r="AQ181" i="6" s="1"/>
  <c r="AP175" i="6"/>
  <c r="AP181" i="6" s="1"/>
  <c r="AO175" i="6"/>
  <c r="AO181" i="6" s="1"/>
  <c r="AN175" i="6"/>
  <c r="AM175" i="6"/>
  <c r="AM181" i="6" s="1"/>
  <c r="AL175" i="6"/>
  <c r="AL181" i="6" s="1"/>
  <c r="AK175" i="6"/>
  <c r="AK181" i="6" s="1"/>
  <c r="AJ175" i="6"/>
  <c r="AJ181" i="6" s="1"/>
  <c r="AI175" i="6"/>
  <c r="AI181" i="6" s="1"/>
  <c r="AH175" i="6"/>
  <c r="AG175" i="6"/>
  <c r="AF175" i="6"/>
  <c r="AF181" i="6" s="1"/>
  <c r="AE175" i="6"/>
  <c r="AE181" i="6" s="1"/>
  <c r="AD175" i="6"/>
  <c r="AD181" i="6" s="1"/>
  <c r="AC175" i="6"/>
  <c r="AC181" i="6" s="1"/>
  <c r="AB175" i="6"/>
  <c r="AB181" i="6" s="1"/>
  <c r="AA175" i="6"/>
  <c r="AA181" i="6" s="1"/>
  <c r="Z175" i="6"/>
  <c r="Y175" i="6"/>
  <c r="Y181" i="6" s="1"/>
  <c r="X175" i="6"/>
  <c r="X181" i="6" s="1"/>
  <c r="W175" i="6"/>
  <c r="W181" i="6" s="1"/>
  <c r="V175" i="6"/>
  <c r="V181" i="6" s="1"/>
  <c r="U175" i="6"/>
  <c r="U181" i="6" s="1"/>
  <c r="T175" i="6"/>
  <c r="S175" i="6"/>
  <c r="R175" i="6"/>
  <c r="R181" i="6" s="1"/>
  <c r="Q175" i="6"/>
  <c r="Q181" i="6" s="1"/>
  <c r="P175" i="6"/>
  <c r="P181" i="6" s="1"/>
  <c r="O175" i="6"/>
  <c r="O181" i="6" s="1"/>
  <c r="N175" i="6"/>
  <c r="N181" i="6" s="1"/>
  <c r="M175" i="6"/>
  <c r="M181" i="6" s="1"/>
  <c r="L175" i="6"/>
  <c r="K175" i="6"/>
  <c r="K181" i="6" s="1"/>
  <c r="J175" i="6"/>
  <c r="J181" i="6" s="1"/>
  <c r="I175" i="6"/>
  <c r="I181" i="6" s="1"/>
  <c r="H175" i="6"/>
  <c r="H181" i="6" s="1"/>
  <c r="G175" i="6"/>
  <c r="G181" i="6" s="1"/>
  <c r="F175" i="6"/>
  <c r="E175" i="6"/>
  <c r="D175" i="6"/>
  <c r="D181" i="6" s="1"/>
  <c r="C175" i="6"/>
  <c r="C181" i="6" s="1"/>
  <c r="BZ174" i="6"/>
  <c r="BZ180" i="6" s="1"/>
  <c r="BY174" i="6"/>
  <c r="BY180" i="6" s="1"/>
  <c r="BX174" i="6"/>
  <c r="BX180" i="6" s="1"/>
  <c r="BW174" i="6"/>
  <c r="BW180" i="6" s="1"/>
  <c r="BW184" i="6" s="1"/>
  <c r="BV174" i="6"/>
  <c r="BU174" i="6"/>
  <c r="BU180" i="6" s="1"/>
  <c r="BU184" i="6" s="1"/>
  <c r="BT174" i="6"/>
  <c r="BT180" i="6" s="1"/>
  <c r="BS174" i="6"/>
  <c r="BS180" i="6" s="1"/>
  <c r="BR174" i="6"/>
  <c r="BR180" i="6" s="1"/>
  <c r="BQ174" i="6"/>
  <c r="BQ180" i="6" s="1"/>
  <c r="BP174" i="6"/>
  <c r="BO174" i="6"/>
  <c r="BN174" i="6"/>
  <c r="BN180" i="6" s="1"/>
  <c r="BN184" i="6" s="1"/>
  <c r="BM174" i="6"/>
  <c r="BM180" i="6" s="1"/>
  <c r="BL174" i="6"/>
  <c r="BL180" i="6" s="1"/>
  <c r="BL184" i="6" s="1"/>
  <c r="BK174" i="6"/>
  <c r="BK180" i="6" s="1"/>
  <c r="BJ174" i="6"/>
  <c r="BJ180" i="6" s="1"/>
  <c r="BI174" i="6"/>
  <c r="BI180" i="6" s="1"/>
  <c r="BI184" i="6" s="1"/>
  <c r="BH174" i="6"/>
  <c r="BG174" i="6"/>
  <c r="BG180" i="6" s="1"/>
  <c r="BG184" i="6" s="1"/>
  <c r="BF174" i="6"/>
  <c r="BF180" i="6" s="1"/>
  <c r="BE174" i="6"/>
  <c r="BE180" i="6" s="1"/>
  <c r="BD174" i="6"/>
  <c r="BD180" i="6" s="1"/>
  <c r="BC174" i="6"/>
  <c r="BC180" i="6" s="1"/>
  <c r="BB174" i="6"/>
  <c r="BA174" i="6"/>
  <c r="AZ174" i="6"/>
  <c r="AZ180" i="6" s="1"/>
  <c r="AZ184" i="6" s="1"/>
  <c r="AY174" i="6"/>
  <c r="AY180" i="6" s="1"/>
  <c r="AX174" i="6"/>
  <c r="AX180" i="6" s="1"/>
  <c r="AX184" i="6" s="1"/>
  <c r="AW174" i="6"/>
  <c r="AW180" i="6" s="1"/>
  <c r="AV174" i="6"/>
  <c r="AV180" i="6" s="1"/>
  <c r="AU174" i="6"/>
  <c r="AU180" i="6" s="1"/>
  <c r="AU184" i="6" s="1"/>
  <c r="AT174" i="6"/>
  <c r="AS174" i="6"/>
  <c r="AS180" i="6" s="1"/>
  <c r="AS184" i="6" s="1"/>
  <c r="AR174" i="6"/>
  <c r="AR180" i="6" s="1"/>
  <c r="AQ174" i="6"/>
  <c r="AQ180" i="6" s="1"/>
  <c r="AP174" i="6"/>
  <c r="AP180" i="6" s="1"/>
  <c r="AO174" i="6"/>
  <c r="AO180" i="6" s="1"/>
  <c r="AN174" i="6"/>
  <c r="AM174" i="6"/>
  <c r="AL174" i="6"/>
  <c r="AL180" i="6" s="1"/>
  <c r="AL184" i="6" s="1"/>
  <c r="AK174" i="6"/>
  <c r="AK180" i="6" s="1"/>
  <c r="AJ174" i="6"/>
  <c r="AJ180" i="6" s="1"/>
  <c r="AJ184" i="6" s="1"/>
  <c r="AI174" i="6"/>
  <c r="AI180" i="6" s="1"/>
  <c r="AH174" i="6"/>
  <c r="AH180" i="6" s="1"/>
  <c r="AG174" i="6"/>
  <c r="AG180" i="6" s="1"/>
  <c r="AG184" i="6" s="1"/>
  <c r="AF174" i="6"/>
  <c r="AE174" i="6"/>
  <c r="AE180" i="6" s="1"/>
  <c r="AE184" i="6" s="1"/>
  <c r="AD174" i="6"/>
  <c r="AD180" i="6" s="1"/>
  <c r="AC174" i="6"/>
  <c r="AC180" i="6" s="1"/>
  <c r="AB174" i="6"/>
  <c r="AB180" i="6" s="1"/>
  <c r="AA174" i="6"/>
  <c r="AA180" i="6" s="1"/>
  <c r="Z174" i="6"/>
  <c r="Y174" i="6"/>
  <c r="X174" i="6"/>
  <c r="X180" i="6" s="1"/>
  <c r="X184" i="6" s="1"/>
  <c r="W174" i="6"/>
  <c r="W180" i="6" s="1"/>
  <c r="V174" i="6"/>
  <c r="V180" i="6" s="1"/>
  <c r="V184" i="6" s="1"/>
  <c r="U174" i="6"/>
  <c r="U180" i="6" s="1"/>
  <c r="T174" i="6"/>
  <c r="T180" i="6" s="1"/>
  <c r="S174" i="6"/>
  <c r="S180" i="6" s="1"/>
  <c r="S184" i="6" s="1"/>
  <c r="R174" i="6"/>
  <c r="Q174" i="6"/>
  <c r="Q180" i="6" s="1"/>
  <c r="Q184" i="6" s="1"/>
  <c r="P174" i="6"/>
  <c r="P180" i="6" s="1"/>
  <c r="O174" i="6"/>
  <c r="O180" i="6" s="1"/>
  <c r="N174" i="6"/>
  <c r="N180" i="6" s="1"/>
  <c r="M174" i="6"/>
  <c r="M180" i="6" s="1"/>
  <c r="L174" i="6"/>
  <c r="K174" i="6"/>
  <c r="J174" i="6"/>
  <c r="J180" i="6" s="1"/>
  <c r="J184" i="6" s="1"/>
  <c r="I174" i="6"/>
  <c r="I180" i="6" s="1"/>
  <c r="H174" i="6"/>
  <c r="H180" i="6" s="1"/>
  <c r="H184" i="6" s="1"/>
  <c r="G174" i="6"/>
  <c r="G180" i="6" s="1"/>
  <c r="F174" i="6"/>
  <c r="F180" i="6" s="1"/>
  <c r="E174" i="6"/>
  <c r="E180" i="6" s="1"/>
  <c r="E184" i="6" s="1"/>
  <c r="D174" i="6"/>
  <c r="C174" i="6"/>
  <c r="C180" i="6" s="1"/>
  <c r="C184" i="6" s="1"/>
  <c r="BZ173" i="6"/>
  <c r="BZ179" i="6" s="1"/>
  <c r="BY173" i="6"/>
  <c r="BY179" i="6" s="1"/>
  <c r="BX173" i="6"/>
  <c r="BX179" i="6" s="1"/>
  <c r="BW173" i="6"/>
  <c r="BW179" i="6" s="1"/>
  <c r="BV173" i="6"/>
  <c r="BU173" i="6"/>
  <c r="BT173" i="6"/>
  <c r="BT179" i="6" s="1"/>
  <c r="BS173" i="6"/>
  <c r="BS179" i="6" s="1"/>
  <c r="BR173" i="6"/>
  <c r="BR179" i="6" s="1"/>
  <c r="BQ173" i="6"/>
  <c r="BQ179" i="6" s="1"/>
  <c r="BP173" i="6"/>
  <c r="BP179" i="6" s="1"/>
  <c r="BO173" i="6"/>
  <c r="BO179" i="6" s="1"/>
  <c r="BN173" i="6"/>
  <c r="BM173" i="6"/>
  <c r="BM179" i="6" s="1"/>
  <c r="BL173" i="6"/>
  <c r="BL179" i="6" s="1"/>
  <c r="BK173" i="6"/>
  <c r="BK179" i="6" s="1"/>
  <c r="BJ173" i="6"/>
  <c r="BJ179" i="6" s="1"/>
  <c r="BI173" i="6"/>
  <c r="BI179" i="6" s="1"/>
  <c r="BH173" i="6"/>
  <c r="BG173" i="6"/>
  <c r="BF173" i="6"/>
  <c r="BF179" i="6" s="1"/>
  <c r="BE173" i="6"/>
  <c r="BE179" i="6" s="1"/>
  <c r="BD173" i="6"/>
  <c r="BD179" i="6" s="1"/>
  <c r="BC173" i="6"/>
  <c r="BC179" i="6" s="1"/>
  <c r="BB173" i="6"/>
  <c r="BB179" i="6" s="1"/>
  <c r="BA173" i="6"/>
  <c r="BA179" i="6" s="1"/>
  <c r="AZ173" i="6"/>
  <c r="AY173" i="6"/>
  <c r="AY179" i="6" s="1"/>
  <c r="AX173" i="6"/>
  <c r="AX179" i="6" s="1"/>
  <c r="AW173" i="6"/>
  <c r="AW179" i="6" s="1"/>
  <c r="AV173" i="6"/>
  <c r="AV179" i="6" s="1"/>
  <c r="AU173" i="6"/>
  <c r="AU179" i="6" s="1"/>
  <c r="AT173" i="6"/>
  <c r="AS173" i="6"/>
  <c r="AR173" i="6"/>
  <c r="AR179" i="6" s="1"/>
  <c r="AQ173" i="6"/>
  <c r="AQ179" i="6" s="1"/>
  <c r="AP173" i="6"/>
  <c r="AP179" i="6" s="1"/>
  <c r="AO173" i="6"/>
  <c r="AO179" i="6" s="1"/>
  <c r="AN173" i="6"/>
  <c r="AN179" i="6" s="1"/>
  <c r="AM173" i="6"/>
  <c r="AM179" i="6" s="1"/>
  <c r="AL173" i="6"/>
  <c r="AK173" i="6"/>
  <c r="AK179" i="6" s="1"/>
  <c r="AJ173" i="6"/>
  <c r="AJ179" i="6" s="1"/>
  <c r="AI173" i="6"/>
  <c r="AI179" i="6" s="1"/>
  <c r="AH173" i="6"/>
  <c r="AH179" i="6" s="1"/>
  <c r="AG173" i="6"/>
  <c r="AG179" i="6" s="1"/>
  <c r="AF173" i="6"/>
  <c r="AE173" i="6"/>
  <c r="AD173" i="6"/>
  <c r="AD179" i="6" s="1"/>
  <c r="AC173" i="6"/>
  <c r="AC179" i="6" s="1"/>
  <c r="AB173" i="6"/>
  <c r="AB179" i="6" s="1"/>
  <c r="AA173" i="6"/>
  <c r="AA179" i="6" s="1"/>
  <c r="Z173" i="6"/>
  <c r="Z179" i="6" s="1"/>
  <c r="Y173" i="6"/>
  <c r="Y179" i="6" s="1"/>
  <c r="X173" i="6"/>
  <c r="W173" i="6"/>
  <c r="W179" i="6" s="1"/>
  <c r="V173" i="6"/>
  <c r="V179" i="6" s="1"/>
  <c r="U173" i="6"/>
  <c r="U179" i="6" s="1"/>
  <c r="T173" i="6"/>
  <c r="T179" i="6" s="1"/>
  <c r="S173" i="6"/>
  <c r="S179" i="6" s="1"/>
  <c r="R173" i="6"/>
  <c r="Q173" i="6"/>
  <c r="P173" i="6"/>
  <c r="P179" i="6" s="1"/>
  <c r="O173" i="6"/>
  <c r="O179" i="6" s="1"/>
  <c r="N173" i="6"/>
  <c r="N179" i="6" s="1"/>
  <c r="M173" i="6"/>
  <c r="M179" i="6" s="1"/>
  <c r="L173" i="6"/>
  <c r="L179" i="6" s="1"/>
  <c r="K173" i="6"/>
  <c r="K179" i="6" s="1"/>
  <c r="J173" i="6"/>
  <c r="I173" i="6"/>
  <c r="I179" i="6" s="1"/>
  <c r="H173" i="6"/>
  <c r="H179" i="6" s="1"/>
  <c r="G173" i="6"/>
  <c r="G179" i="6" s="1"/>
  <c r="F173" i="6"/>
  <c r="F179" i="6" s="1"/>
  <c r="E173" i="6"/>
  <c r="E179" i="6" s="1"/>
  <c r="D173" i="6"/>
  <c r="C173" i="6"/>
  <c r="AU92" i="4"/>
  <c r="AT92" i="4"/>
  <c r="AS92" i="4"/>
  <c r="AV91" i="4"/>
  <c r="AV93" i="4" s="1"/>
  <c r="AW87" i="4"/>
  <c r="AV87" i="4"/>
  <c r="AU12" i="3" s="1"/>
  <c r="AU87" i="4"/>
  <c r="AT12" i="3" s="1"/>
  <c r="AT87" i="4"/>
  <c r="AS10" i="3" s="1"/>
  <c r="AS87" i="4"/>
  <c r="AR11" i="3" s="1"/>
  <c r="AR87" i="4"/>
  <c r="AQ87" i="4"/>
  <c r="AQ68" i="4" s="1"/>
  <c r="AP87" i="4"/>
  <c r="AP74" i="4" s="1"/>
  <c r="AO87" i="4"/>
  <c r="AN16" i="3" s="1"/>
  <c r="AN87" i="4"/>
  <c r="AM87" i="4"/>
  <c r="AL87" i="4"/>
  <c r="AK87" i="4"/>
  <c r="AJ87" i="4"/>
  <c r="AI87" i="4"/>
  <c r="AH87" i="4"/>
  <c r="AG29" i="3" s="1"/>
  <c r="AG87" i="4"/>
  <c r="AF41" i="3" s="1"/>
  <c r="AF43" i="3" s="1"/>
  <c r="AF87" i="4"/>
  <c r="AE16" i="3" s="1"/>
  <c r="AE87" i="4"/>
  <c r="AD13" i="3" s="1"/>
  <c r="AD87" i="4"/>
  <c r="AC87" i="4"/>
  <c r="AC68" i="4" s="1"/>
  <c r="AB87" i="4"/>
  <c r="AB74" i="4" s="1"/>
  <c r="AA87" i="4"/>
  <c r="Z87" i="4"/>
  <c r="Y87" i="4"/>
  <c r="X87" i="4"/>
  <c r="W87" i="4"/>
  <c r="V87" i="4"/>
  <c r="U87" i="4"/>
  <c r="T37" i="3" s="1"/>
  <c r="T87" i="4"/>
  <c r="T74" i="4" s="1"/>
  <c r="S87" i="4"/>
  <c r="R22" i="3" s="1"/>
  <c r="R87" i="4"/>
  <c r="Q34" i="3" s="1"/>
  <c r="Q87" i="4"/>
  <c r="P13" i="3" s="1"/>
  <c r="P87" i="4"/>
  <c r="O87" i="4"/>
  <c r="N87" i="4"/>
  <c r="N74" i="4" s="1"/>
  <c r="M87" i="4"/>
  <c r="L87" i="4"/>
  <c r="K87" i="4"/>
  <c r="J87" i="4"/>
  <c r="I87" i="4"/>
  <c r="H87" i="4"/>
  <c r="G87" i="4"/>
  <c r="F87" i="4"/>
  <c r="E37" i="3" s="1"/>
  <c r="E87" i="4"/>
  <c r="D34" i="3" s="1"/>
  <c r="D87" i="4"/>
  <c r="C10" i="3" s="1"/>
  <c r="C87" i="4"/>
  <c r="AT85" i="4"/>
  <c r="AN85" i="4"/>
  <c r="AM85" i="4"/>
  <c r="AL85" i="4"/>
  <c r="AJ85" i="4"/>
  <c r="AF85" i="4"/>
  <c r="V85" i="4"/>
  <c r="R85" i="4"/>
  <c r="L85" i="4"/>
  <c r="K85" i="4"/>
  <c r="J85" i="4"/>
  <c r="H85" i="4"/>
  <c r="D85" i="4"/>
  <c r="AD83" i="4"/>
  <c r="AC83" i="4"/>
  <c r="N83" i="4"/>
  <c r="AW78" i="4"/>
  <c r="AW85" i="4" s="1"/>
  <c r="AV78" i="4"/>
  <c r="AV85" i="4" s="1"/>
  <c r="AU78" i="4"/>
  <c r="AU85" i="4" s="1"/>
  <c r="AT78" i="4"/>
  <c r="AS78" i="4"/>
  <c r="AS85" i="4" s="1"/>
  <c r="AR78" i="4"/>
  <c r="AR85" i="4" s="1"/>
  <c r="AQ78" i="4"/>
  <c r="AQ85" i="4" s="1"/>
  <c r="AP78" i="4"/>
  <c r="AP85" i="4" s="1"/>
  <c r="AO78" i="4"/>
  <c r="AO85" i="4" s="1"/>
  <c r="AN78" i="4"/>
  <c r="AM78" i="4"/>
  <c r="AL78" i="4"/>
  <c r="AK78" i="4"/>
  <c r="AK85" i="4" s="1"/>
  <c r="AJ78" i="4"/>
  <c r="AI78" i="4"/>
  <c r="AI85" i="4" s="1"/>
  <c r="AH78" i="4"/>
  <c r="AH85" i="4" s="1"/>
  <c r="AG78" i="4"/>
  <c r="AG85" i="4" s="1"/>
  <c r="AF78" i="4"/>
  <c r="AE78" i="4"/>
  <c r="AE85" i="4" s="1"/>
  <c r="AD78" i="4"/>
  <c r="AD85" i="4" s="1"/>
  <c r="AC78" i="4"/>
  <c r="AC85" i="4" s="1"/>
  <c r="AB78" i="4"/>
  <c r="AB85" i="4" s="1"/>
  <c r="AA78" i="4"/>
  <c r="AA85" i="4" s="1"/>
  <c r="Z78" i="4"/>
  <c r="Z85" i="4" s="1"/>
  <c r="Y78" i="4"/>
  <c r="Y85" i="4" s="1"/>
  <c r="X78" i="4"/>
  <c r="X85" i="4" s="1"/>
  <c r="W78" i="4"/>
  <c r="W85" i="4" s="1"/>
  <c r="V78" i="4"/>
  <c r="U78" i="4"/>
  <c r="U85" i="4" s="1"/>
  <c r="T78" i="4"/>
  <c r="T85" i="4" s="1"/>
  <c r="S78" i="4"/>
  <c r="S85" i="4" s="1"/>
  <c r="R78" i="4"/>
  <c r="Q78" i="4"/>
  <c r="Q85" i="4" s="1"/>
  <c r="P78" i="4"/>
  <c r="P85" i="4" s="1"/>
  <c r="O78" i="4"/>
  <c r="O85" i="4" s="1"/>
  <c r="N78" i="4"/>
  <c r="N85" i="4" s="1"/>
  <c r="M78" i="4"/>
  <c r="M85" i="4" s="1"/>
  <c r="L78" i="4"/>
  <c r="K78" i="4"/>
  <c r="J78" i="4"/>
  <c r="I78" i="4"/>
  <c r="I85" i="4" s="1"/>
  <c r="H78" i="4"/>
  <c r="G78" i="4"/>
  <c r="G85" i="4" s="1"/>
  <c r="F78" i="4"/>
  <c r="F85" i="4" s="1"/>
  <c r="E78" i="4"/>
  <c r="E85" i="4" s="1"/>
  <c r="D78" i="4"/>
  <c r="C78" i="4"/>
  <c r="C85" i="4" s="1"/>
  <c r="AR76" i="4"/>
  <c r="AQ76" i="4"/>
  <c r="AP76" i="4"/>
  <c r="AN76" i="4"/>
  <c r="AM76" i="4"/>
  <c r="AL76" i="4"/>
  <c r="AK76" i="4"/>
  <c r="AD76" i="4"/>
  <c r="AC76" i="4"/>
  <c r="AB76" i="4"/>
  <c r="Z76" i="4"/>
  <c r="Y76" i="4"/>
  <c r="X76" i="4"/>
  <c r="W76" i="4"/>
  <c r="E76" i="4"/>
  <c r="AW74" i="4"/>
  <c r="AR74" i="4"/>
  <c r="AQ74" i="4"/>
  <c r="AN74" i="4"/>
  <c r="AM74" i="4"/>
  <c r="AL74" i="4"/>
  <c r="AK74" i="4"/>
  <c r="AJ74" i="4"/>
  <c r="AI74" i="4"/>
  <c r="AH74" i="4"/>
  <c r="AD74" i="4"/>
  <c r="AC74" i="4"/>
  <c r="Z74" i="4"/>
  <c r="Y74" i="4"/>
  <c r="X74" i="4"/>
  <c r="W74" i="4"/>
  <c r="V74" i="4"/>
  <c r="U74" i="4"/>
  <c r="P74" i="4"/>
  <c r="O74" i="4"/>
  <c r="L74" i="4"/>
  <c r="K74" i="4"/>
  <c r="J74" i="4"/>
  <c r="I74" i="4"/>
  <c r="H74" i="4"/>
  <c r="G74" i="4"/>
  <c r="F74" i="4"/>
  <c r="E74" i="4"/>
  <c r="AQ72" i="4"/>
  <c r="AQ81" i="4" s="1"/>
  <c r="AQ83" i="4" s="1"/>
  <c r="AN72" i="4"/>
  <c r="AN81" i="4" s="1"/>
  <c r="AN83" i="4" s="1"/>
  <c r="AM72" i="4"/>
  <c r="AM81" i="4" s="1"/>
  <c r="AL72" i="4"/>
  <c r="AL81" i="4" s="1"/>
  <c r="AC72" i="4"/>
  <c r="AC81" i="4" s="1"/>
  <c r="Z72" i="4"/>
  <c r="Z81" i="4" s="1"/>
  <c r="Z83" i="4" s="1"/>
  <c r="X72" i="4"/>
  <c r="X81" i="4" s="1"/>
  <c r="O72" i="4"/>
  <c r="O81" i="4" s="1"/>
  <c r="O83" i="4" s="1"/>
  <c r="AU70" i="4"/>
  <c r="AR70" i="4"/>
  <c r="AQ70" i="4"/>
  <c r="AP70" i="4"/>
  <c r="AN70" i="4"/>
  <c r="AM70" i="4"/>
  <c r="AL70" i="4"/>
  <c r="AK70" i="4"/>
  <c r="AH70" i="4"/>
  <c r="AG70" i="4"/>
  <c r="AD70" i="4"/>
  <c r="AC70" i="4"/>
  <c r="AB70" i="4"/>
  <c r="Z70" i="4"/>
  <c r="Y70" i="4"/>
  <c r="Y72" i="4" s="1"/>
  <c r="Y81" i="4" s="1"/>
  <c r="X70" i="4"/>
  <c r="W70" i="4"/>
  <c r="P70" i="4"/>
  <c r="F70" i="4"/>
  <c r="AW68" i="4"/>
  <c r="AV68" i="4"/>
  <c r="AR68" i="4"/>
  <c r="AN68" i="4"/>
  <c r="AM68" i="4"/>
  <c r="AL68" i="4"/>
  <c r="AK68" i="4"/>
  <c r="AJ68" i="4"/>
  <c r="AD68" i="4"/>
  <c r="AD72" i="4" s="1"/>
  <c r="AD81" i="4" s="1"/>
  <c r="Z68" i="4"/>
  <c r="Y68" i="4"/>
  <c r="X68" i="4"/>
  <c r="W68" i="4"/>
  <c r="W72" i="4" s="1"/>
  <c r="W81" i="4" s="1"/>
  <c r="W83" i="4" s="1"/>
  <c r="V68" i="4"/>
  <c r="U68" i="4"/>
  <c r="P68" i="4"/>
  <c r="K68" i="4"/>
  <c r="J68" i="4"/>
  <c r="J72" i="4" s="1"/>
  <c r="J81" i="4" s="1"/>
  <c r="I68" i="4"/>
  <c r="G68" i="4"/>
  <c r="F68" i="4"/>
  <c r="S61" i="4"/>
  <c r="R61" i="4"/>
  <c r="Q61" i="4"/>
  <c r="P61" i="4"/>
  <c r="O61" i="4"/>
  <c r="N61" i="4"/>
  <c r="M61" i="4"/>
  <c r="L61" i="4"/>
  <c r="K61" i="4"/>
  <c r="J61" i="4"/>
  <c r="I61" i="4"/>
  <c r="H61" i="4"/>
  <c r="G61" i="4"/>
  <c r="F61" i="4"/>
  <c r="E61" i="4"/>
  <c r="D61" i="4"/>
  <c r="C61" i="4"/>
  <c r="S59" i="4"/>
  <c r="R59" i="4"/>
  <c r="Q59" i="4"/>
  <c r="P59" i="4"/>
  <c r="O59" i="4"/>
  <c r="N59" i="4"/>
  <c r="M59" i="4"/>
  <c r="L59" i="4"/>
  <c r="K59" i="4"/>
  <c r="J59" i="4"/>
  <c r="I59" i="4"/>
  <c r="H59" i="4"/>
  <c r="G59" i="4"/>
  <c r="F59" i="4"/>
  <c r="E59" i="4"/>
  <c r="D59" i="4"/>
  <c r="C59" i="4"/>
  <c r="S58" i="4"/>
  <c r="R58" i="4"/>
  <c r="Q58" i="4"/>
  <c r="P58" i="4"/>
  <c r="O58" i="4"/>
  <c r="N58" i="4"/>
  <c r="M58" i="4"/>
  <c r="L58" i="4"/>
  <c r="K58" i="4"/>
  <c r="J58" i="4"/>
  <c r="I58" i="4"/>
  <c r="H58" i="4"/>
  <c r="G58" i="4"/>
  <c r="F58" i="4"/>
  <c r="E58" i="4"/>
  <c r="D58" i="4"/>
  <c r="C58" i="4"/>
  <c r="S57" i="4"/>
  <c r="R57" i="4"/>
  <c r="Q57" i="4"/>
  <c r="P57" i="4"/>
  <c r="O57" i="4"/>
  <c r="N57" i="4"/>
  <c r="M57" i="4"/>
  <c r="L57" i="4"/>
  <c r="K57" i="4"/>
  <c r="J57" i="4"/>
  <c r="I57" i="4"/>
  <c r="H57" i="4"/>
  <c r="G57" i="4"/>
  <c r="F57" i="4"/>
  <c r="E57" i="4"/>
  <c r="D57" i="4"/>
  <c r="C57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C56" i="4"/>
  <c r="S55" i="4"/>
  <c r="R55" i="4"/>
  <c r="Q55" i="4"/>
  <c r="P55" i="4"/>
  <c r="O55" i="4"/>
  <c r="N55" i="4"/>
  <c r="M55" i="4"/>
  <c r="L55" i="4"/>
  <c r="K55" i="4"/>
  <c r="J55" i="4"/>
  <c r="I55" i="4"/>
  <c r="H55" i="4"/>
  <c r="G55" i="4"/>
  <c r="F55" i="4"/>
  <c r="E55" i="4"/>
  <c r="D55" i="4"/>
  <c r="C55" i="4"/>
  <c r="S54" i="4"/>
  <c r="R54" i="4"/>
  <c r="Q54" i="4"/>
  <c r="P54" i="4"/>
  <c r="O54" i="4"/>
  <c r="N54" i="4"/>
  <c r="M54" i="4"/>
  <c r="L54" i="4"/>
  <c r="K54" i="4"/>
  <c r="J54" i="4"/>
  <c r="I54" i="4"/>
  <c r="H54" i="4"/>
  <c r="G54" i="4"/>
  <c r="F54" i="4"/>
  <c r="E54" i="4"/>
  <c r="D54" i="4"/>
  <c r="C54" i="4"/>
  <c r="S53" i="4"/>
  <c r="R53" i="4"/>
  <c r="Q53" i="4"/>
  <c r="P53" i="4"/>
  <c r="O53" i="4"/>
  <c r="N53" i="4"/>
  <c r="M53" i="4"/>
  <c r="L53" i="4"/>
  <c r="K53" i="4"/>
  <c r="J53" i="4"/>
  <c r="I53" i="4"/>
  <c r="H53" i="4"/>
  <c r="G53" i="4"/>
  <c r="F53" i="4"/>
  <c r="E53" i="4"/>
  <c r="D53" i="4"/>
  <c r="C53" i="4"/>
  <c r="S52" i="4"/>
  <c r="S68" i="4" s="1"/>
  <c r="R52" i="4"/>
  <c r="R68" i="4" s="1"/>
  <c r="Q52" i="4"/>
  <c r="P52" i="4"/>
  <c r="O52" i="4"/>
  <c r="O68" i="4" s="1"/>
  <c r="N52" i="4"/>
  <c r="N68" i="4" s="1"/>
  <c r="N72" i="4" s="1"/>
  <c r="N81" i="4" s="1"/>
  <c r="M52" i="4"/>
  <c r="M68" i="4" s="1"/>
  <c r="L52" i="4"/>
  <c r="L68" i="4" s="1"/>
  <c r="K52" i="4"/>
  <c r="J52" i="4"/>
  <c r="I52" i="4"/>
  <c r="H52" i="4"/>
  <c r="H68" i="4" s="1"/>
  <c r="G52" i="4"/>
  <c r="F52" i="4"/>
  <c r="E52" i="4"/>
  <c r="E68" i="4" s="1"/>
  <c r="D52" i="4"/>
  <c r="D68" i="4" s="1"/>
  <c r="C52" i="4"/>
  <c r="O49" i="4"/>
  <c r="O63" i="4" s="1"/>
  <c r="O76" i="4" s="1"/>
  <c r="N49" i="4"/>
  <c r="N63" i="4" s="1"/>
  <c r="N76" i="4" s="1"/>
  <c r="M49" i="4"/>
  <c r="C48" i="4"/>
  <c r="S47" i="4"/>
  <c r="R47" i="4"/>
  <c r="Q47" i="4"/>
  <c r="P47" i="4"/>
  <c r="O47" i="4"/>
  <c r="N47" i="4"/>
  <c r="M47" i="4"/>
  <c r="L47" i="4"/>
  <c r="K47" i="4"/>
  <c r="J47" i="4"/>
  <c r="I47" i="4"/>
  <c r="H47" i="4"/>
  <c r="G47" i="4"/>
  <c r="F47" i="4"/>
  <c r="E47" i="4"/>
  <c r="D47" i="4"/>
  <c r="C47" i="4"/>
  <c r="S45" i="4"/>
  <c r="R45" i="4"/>
  <c r="Q45" i="4"/>
  <c r="P45" i="4"/>
  <c r="O45" i="4"/>
  <c r="N45" i="4"/>
  <c r="M45" i="4"/>
  <c r="L45" i="4"/>
  <c r="K45" i="4"/>
  <c r="J45" i="4"/>
  <c r="I45" i="4"/>
  <c r="H45" i="4"/>
  <c r="G45" i="4"/>
  <c r="F45" i="4"/>
  <c r="E45" i="4"/>
  <c r="D45" i="4"/>
  <c r="C45" i="4"/>
  <c r="S44" i="4"/>
  <c r="R44" i="4"/>
  <c r="Q44" i="4"/>
  <c r="P44" i="4"/>
  <c r="O44" i="4"/>
  <c r="N44" i="4"/>
  <c r="M44" i="4"/>
  <c r="L44" i="4"/>
  <c r="K44" i="4"/>
  <c r="J44" i="4"/>
  <c r="I44" i="4"/>
  <c r="H44" i="4"/>
  <c r="G44" i="4"/>
  <c r="F44" i="4"/>
  <c r="E44" i="4"/>
  <c r="D44" i="4"/>
  <c r="C44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E43" i="4"/>
  <c r="D43" i="4"/>
  <c r="C43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E42" i="4"/>
  <c r="D42" i="4"/>
  <c r="C42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1" i="4"/>
  <c r="D41" i="4"/>
  <c r="C41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S38" i="4"/>
  <c r="S49" i="4" s="1"/>
  <c r="S63" i="4" s="1"/>
  <c r="S76" i="4" s="1"/>
  <c r="R38" i="4"/>
  <c r="R49" i="4" s="1"/>
  <c r="Q38" i="4"/>
  <c r="Q49" i="4" s="1"/>
  <c r="Q63" i="4" s="1"/>
  <c r="P38" i="4"/>
  <c r="P49" i="4" s="1"/>
  <c r="P63" i="4" s="1"/>
  <c r="P76" i="4" s="1"/>
  <c r="O38" i="4"/>
  <c r="O70" i="4" s="1"/>
  <c r="N38" i="4"/>
  <c r="N70" i="4" s="1"/>
  <c r="M38" i="4"/>
  <c r="L38" i="4"/>
  <c r="K38" i="4"/>
  <c r="J38" i="4"/>
  <c r="J70" i="4" s="1"/>
  <c r="I38" i="4"/>
  <c r="I70" i="4" s="1"/>
  <c r="H38" i="4"/>
  <c r="H70" i="4" s="1"/>
  <c r="G38" i="4"/>
  <c r="F38" i="4"/>
  <c r="F49" i="4" s="1"/>
  <c r="F63" i="4" s="1"/>
  <c r="F76" i="4" s="1"/>
  <c r="E38" i="4"/>
  <c r="E49" i="4" s="1"/>
  <c r="E63" i="4" s="1"/>
  <c r="D38" i="4"/>
  <c r="D49" i="4" s="1"/>
  <c r="C38" i="4"/>
  <c r="C49" i="4" s="1"/>
  <c r="C63" i="4" s="1"/>
  <c r="AM51" i="3"/>
  <c r="AK51" i="3"/>
  <c r="Y51" i="3"/>
  <c r="X51" i="3"/>
  <c r="K51" i="3"/>
  <c r="J51" i="3"/>
  <c r="I51" i="3"/>
  <c r="AK45" i="3"/>
  <c r="AJ45" i="3"/>
  <c r="Y45" i="3"/>
  <c r="V45" i="3"/>
  <c r="AU43" i="3"/>
  <c r="AO43" i="3"/>
  <c r="AM43" i="3"/>
  <c r="AK43" i="3"/>
  <c r="AA43" i="3"/>
  <c r="Y43" i="3"/>
  <c r="W43" i="3"/>
  <c r="AV42" i="3"/>
  <c r="AU42" i="3"/>
  <c r="AT42" i="3"/>
  <c r="AS42" i="3"/>
  <c r="AR42" i="3"/>
  <c r="AQ42" i="3"/>
  <c r="AP42" i="3"/>
  <c r="AO42" i="3"/>
  <c r="AN42" i="3"/>
  <c r="AM42" i="3"/>
  <c r="AL42" i="3"/>
  <c r="AL43" i="3" s="1"/>
  <c r="AK42" i="3"/>
  <c r="AJ42" i="3"/>
  <c r="AJ43" i="3" s="1"/>
  <c r="AI42" i="3"/>
  <c r="AH42" i="3"/>
  <c r="AG42" i="3"/>
  <c r="AF42" i="3"/>
  <c r="AE42" i="3"/>
  <c r="AD42" i="3"/>
  <c r="AC42" i="3"/>
  <c r="AB42" i="3"/>
  <c r="AA42" i="3"/>
  <c r="Z42" i="3"/>
  <c r="Y42" i="3"/>
  <c r="X42" i="3"/>
  <c r="W42" i="3"/>
  <c r="V42" i="3"/>
  <c r="V43" i="3" s="1"/>
  <c r="U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AU41" i="3"/>
  <c r="AT41" i="3"/>
  <c r="AT43" i="3" s="1"/>
  <c r="AS41" i="3"/>
  <c r="AS43" i="3" s="1"/>
  <c r="AQ41" i="3"/>
  <c r="AP41" i="3"/>
  <c r="AO41" i="3"/>
  <c r="AM41" i="3"/>
  <c r="AL41" i="3"/>
  <c r="AK41" i="3"/>
  <c r="AJ41" i="3"/>
  <c r="AC41" i="3"/>
  <c r="AC43" i="3" s="1"/>
  <c r="AB41" i="3"/>
  <c r="AB43" i="3" s="1"/>
  <c r="AA41" i="3"/>
  <c r="Y41" i="3"/>
  <c r="X41" i="3"/>
  <c r="X43" i="3" s="1"/>
  <c r="W41" i="3"/>
  <c r="V41" i="3"/>
  <c r="AU37" i="3"/>
  <c r="AT37" i="3"/>
  <c r="AQ37" i="3"/>
  <c r="AP37" i="3"/>
  <c r="AO37" i="3"/>
  <c r="AM37" i="3"/>
  <c r="AL37" i="3"/>
  <c r="AK37" i="3"/>
  <c r="AJ37" i="3"/>
  <c r="AH37" i="3"/>
  <c r="AG37" i="3"/>
  <c r="AC37" i="3"/>
  <c r="AB37" i="3"/>
  <c r="AA37" i="3"/>
  <c r="Y37" i="3"/>
  <c r="X37" i="3"/>
  <c r="W37" i="3"/>
  <c r="V37" i="3"/>
  <c r="S37" i="3"/>
  <c r="R37" i="3"/>
  <c r="Q37" i="3"/>
  <c r="O37" i="3"/>
  <c r="N37" i="3"/>
  <c r="M37" i="3"/>
  <c r="K37" i="3"/>
  <c r="J37" i="3"/>
  <c r="I37" i="3"/>
  <c r="H37" i="3"/>
  <c r="F37" i="3"/>
  <c r="AV36" i="3"/>
  <c r="AU36" i="3"/>
  <c r="AQ36" i="3"/>
  <c r="AP36" i="3"/>
  <c r="AO36" i="3"/>
  <c r="AM36" i="3"/>
  <c r="AL36" i="3"/>
  <c r="AK36" i="3"/>
  <c r="AJ36" i="3"/>
  <c r="AI36" i="3"/>
  <c r="AH36" i="3"/>
  <c r="AC36" i="3"/>
  <c r="AB36" i="3"/>
  <c r="AA36" i="3"/>
  <c r="Y36" i="3"/>
  <c r="X36" i="3"/>
  <c r="W36" i="3"/>
  <c r="V36" i="3"/>
  <c r="U36" i="3"/>
  <c r="T36" i="3"/>
  <c r="S36" i="3"/>
  <c r="O36" i="3"/>
  <c r="N36" i="3"/>
  <c r="M36" i="3"/>
  <c r="K36" i="3"/>
  <c r="J36" i="3"/>
  <c r="I36" i="3"/>
  <c r="H36" i="3"/>
  <c r="G36" i="3"/>
  <c r="E36" i="3"/>
  <c r="AU35" i="3"/>
  <c r="AQ35" i="3"/>
  <c r="AP35" i="3"/>
  <c r="AO35" i="3"/>
  <c r="AM35" i="3"/>
  <c r="AL35" i="3"/>
  <c r="AK35" i="3"/>
  <c r="AJ35" i="3"/>
  <c r="AG35" i="3"/>
  <c r="AC35" i="3"/>
  <c r="AB35" i="3"/>
  <c r="AA35" i="3"/>
  <c r="Y35" i="3"/>
  <c r="X35" i="3"/>
  <c r="W35" i="3"/>
  <c r="V35" i="3"/>
  <c r="S35" i="3"/>
  <c r="O35" i="3"/>
  <c r="N35" i="3"/>
  <c r="M35" i="3"/>
  <c r="K35" i="3"/>
  <c r="J35" i="3"/>
  <c r="I35" i="3"/>
  <c r="H35" i="3"/>
  <c r="E35" i="3"/>
  <c r="AT34" i="3"/>
  <c r="AQ34" i="3"/>
  <c r="AP34" i="3"/>
  <c r="AO34" i="3"/>
  <c r="AM34" i="3"/>
  <c r="AL34" i="3"/>
  <c r="AK34" i="3"/>
  <c r="AJ34" i="3"/>
  <c r="AF34" i="3"/>
  <c r="AE34" i="3"/>
  <c r="AC34" i="3"/>
  <c r="AB34" i="3"/>
  <c r="AA34" i="3"/>
  <c r="Y34" i="3"/>
  <c r="X34" i="3"/>
  <c r="W34" i="3"/>
  <c r="V34" i="3"/>
  <c r="R34" i="3"/>
  <c r="O34" i="3"/>
  <c r="N34" i="3"/>
  <c r="M34" i="3"/>
  <c r="K34" i="3"/>
  <c r="J34" i="3"/>
  <c r="I34" i="3"/>
  <c r="H34" i="3"/>
  <c r="AV33" i="3"/>
  <c r="AU33" i="3"/>
  <c r="AT33" i="3"/>
  <c r="AQ33" i="3"/>
  <c r="AP33" i="3"/>
  <c r="AO33" i="3"/>
  <c r="AO51" i="3" s="1"/>
  <c r="AM33" i="3"/>
  <c r="AL33" i="3"/>
  <c r="AK33" i="3"/>
  <c r="AJ33" i="3"/>
  <c r="AJ51" i="3" s="1"/>
  <c r="AI33" i="3"/>
  <c r="AH33" i="3"/>
  <c r="AH51" i="3" s="1"/>
  <c r="AG33" i="3"/>
  <c r="AF33" i="3"/>
  <c r="AE33" i="3"/>
  <c r="AC33" i="3"/>
  <c r="AC51" i="3" s="1"/>
  <c r="AB33" i="3"/>
  <c r="AB51" i="3" s="1"/>
  <c r="AA33" i="3"/>
  <c r="AA51" i="3" s="1"/>
  <c r="Y33" i="3"/>
  <c r="X33" i="3"/>
  <c r="W33" i="3"/>
  <c r="V33" i="3"/>
  <c r="U33" i="3"/>
  <c r="T33" i="3"/>
  <c r="O33" i="3"/>
  <c r="O51" i="3" s="1"/>
  <c r="N33" i="3"/>
  <c r="N51" i="3" s="1"/>
  <c r="M33" i="3"/>
  <c r="M51" i="3" s="1"/>
  <c r="K33" i="3"/>
  <c r="J33" i="3"/>
  <c r="I33" i="3"/>
  <c r="H33" i="3"/>
  <c r="H51" i="3" s="1"/>
  <c r="G33" i="3"/>
  <c r="E33" i="3"/>
  <c r="D33" i="3"/>
  <c r="AQ32" i="3"/>
  <c r="AP32" i="3"/>
  <c r="AO32" i="3"/>
  <c r="AN32" i="3"/>
  <c r="AM32" i="3"/>
  <c r="AL32" i="3"/>
  <c r="AK32" i="3"/>
  <c r="AJ32" i="3"/>
  <c r="AI32" i="3"/>
  <c r="AC32" i="3"/>
  <c r="AB32" i="3"/>
  <c r="AA32" i="3"/>
  <c r="Y32" i="3"/>
  <c r="X32" i="3"/>
  <c r="W32" i="3"/>
  <c r="V32" i="3"/>
  <c r="U32" i="3"/>
  <c r="O32" i="3"/>
  <c r="N32" i="3"/>
  <c r="M32" i="3"/>
  <c r="K32" i="3"/>
  <c r="J32" i="3"/>
  <c r="I32" i="3"/>
  <c r="H32" i="3"/>
  <c r="G32" i="3"/>
  <c r="AQ31" i="3"/>
  <c r="AP31" i="3"/>
  <c r="AO31" i="3"/>
  <c r="AM31" i="3"/>
  <c r="AL31" i="3"/>
  <c r="AK31" i="3"/>
  <c r="AJ31" i="3"/>
  <c r="AI31" i="3"/>
  <c r="AC31" i="3"/>
  <c r="AB31" i="3"/>
  <c r="AA31" i="3"/>
  <c r="Z31" i="3"/>
  <c r="Y31" i="3"/>
  <c r="X31" i="3"/>
  <c r="W31" i="3"/>
  <c r="V31" i="3"/>
  <c r="U31" i="3"/>
  <c r="O31" i="3"/>
  <c r="N31" i="3"/>
  <c r="M31" i="3"/>
  <c r="K31" i="3"/>
  <c r="J31" i="3"/>
  <c r="I31" i="3"/>
  <c r="H31" i="3"/>
  <c r="G31" i="3"/>
  <c r="AV30" i="3"/>
  <c r="AS30" i="3"/>
  <c r="AQ30" i="3"/>
  <c r="AP30" i="3"/>
  <c r="AO30" i="3"/>
  <c r="AM30" i="3"/>
  <c r="AL30" i="3"/>
  <c r="AK30" i="3"/>
  <c r="AJ30" i="3"/>
  <c r="AH30" i="3"/>
  <c r="AG30" i="3"/>
  <c r="AC30" i="3"/>
  <c r="AB30" i="3"/>
  <c r="AA30" i="3"/>
  <c r="Y30" i="3"/>
  <c r="X30" i="3"/>
  <c r="W30" i="3"/>
  <c r="V30" i="3"/>
  <c r="T30" i="3"/>
  <c r="S30" i="3"/>
  <c r="R30" i="3"/>
  <c r="Q30" i="3"/>
  <c r="O30" i="3"/>
  <c r="N30" i="3"/>
  <c r="M30" i="3"/>
  <c r="K30" i="3"/>
  <c r="J30" i="3"/>
  <c r="I30" i="3"/>
  <c r="H30" i="3"/>
  <c r="F30" i="3"/>
  <c r="AV29" i="3"/>
  <c r="AU29" i="3"/>
  <c r="AQ29" i="3"/>
  <c r="AP29" i="3"/>
  <c r="AO29" i="3"/>
  <c r="AM29" i="3"/>
  <c r="AL29" i="3"/>
  <c r="AL51" i="3" s="1"/>
  <c r="AK29" i="3"/>
  <c r="AJ29" i="3"/>
  <c r="AI29" i="3"/>
  <c r="AH29" i="3"/>
  <c r="AC29" i="3"/>
  <c r="AB29" i="3"/>
  <c r="AA29" i="3"/>
  <c r="Y29" i="3"/>
  <c r="X29" i="3"/>
  <c r="W29" i="3"/>
  <c r="W51" i="3" s="1"/>
  <c r="V29" i="3"/>
  <c r="V51" i="3" s="1"/>
  <c r="U29" i="3"/>
  <c r="T29" i="3"/>
  <c r="O29" i="3"/>
  <c r="N29" i="3"/>
  <c r="M29" i="3"/>
  <c r="K29" i="3"/>
  <c r="J29" i="3"/>
  <c r="I29" i="3"/>
  <c r="H29" i="3"/>
  <c r="G29" i="3"/>
  <c r="F29" i="3"/>
  <c r="AU28" i="3"/>
  <c r="AQ28" i="3"/>
  <c r="AP28" i="3"/>
  <c r="AO28" i="3"/>
  <c r="AM28" i="3"/>
  <c r="AL28" i="3"/>
  <c r="AK28" i="3"/>
  <c r="AJ28" i="3"/>
  <c r="AG28" i="3"/>
  <c r="AC28" i="3"/>
  <c r="AB28" i="3"/>
  <c r="AA28" i="3"/>
  <c r="Y28" i="3"/>
  <c r="X28" i="3"/>
  <c r="W28" i="3"/>
  <c r="V28" i="3"/>
  <c r="S28" i="3"/>
  <c r="O28" i="3"/>
  <c r="N28" i="3"/>
  <c r="M28" i="3"/>
  <c r="K28" i="3"/>
  <c r="J28" i="3"/>
  <c r="I28" i="3"/>
  <c r="H28" i="3"/>
  <c r="AS27" i="3"/>
  <c r="AQ27" i="3"/>
  <c r="AP27" i="3"/>
  <c r="AO27" i="3"/>
  <c r="AM27" i="3"/>
  <c r="AL27" i="3"/>
  <c r="AK27" i="3"/>
  <c r="AJ27" i="3"/>
  <c r="AF27" i="3"/>
  <c r="AE27" i="3"/>
  <c r="AC27" i="3"/>
  <c r="AB27" i="3"/>
  <c r="AA27" i="3"/>
  <c r="Y27" i="3"/>
  <c r="X27" i="3"/>
  <c r="W27" i="3"/>
  <c r="V27" i="3"/>
  <c r="O27" i="3"/>
  <c r="N27" i="3"/>
  <c r="M27" i="3"/>
  <c r="K27" i="3"/>
  <c r="J27" i="3"/>
  <c r="I27" i="3"/>
  <c r="H27" i="3"/>
  <c r="D27" i="3"/>
  <c r="AV26" i="3"/>
  <c r="AU26" i="3"/>
  <c r="AQ26" i="3"/>
  <c r="AP26" i="3"/>
  <c r="AO26" i="3"/>
  <c r="AM26" i="3"/>
  <c r="AL26" i="3"/>
  <c r="AK26" i="3"/>
  <c r="AJ26" i="3"/>
  <c r="AI26" i="3"/>
  <c r="AH26" i="3"/>
  <c r="AE26" i="3"/>
  <c r="AC26" i="3"/>
  <c r="AB26" i="3"/>
  <c r="AA26" i="3"/>
  <c r="Y26" i="3"/>
  <c r="X26" i="3"/>
  <c r="W26" i="3"/>
  <c r="V26" i="3"/>
  <c r="U26" i="3"/>
  <c r="T26" i="3"/>
  <c r="S26" i="3"/>
  <c r="R26" i="3"/>
  <c r="O26" i="3"/>
  <c r="N26" i="3"/>
  <c r="M26" i="3"/>
  <c r="K26" i="3"/>
  <c r="J26" i="3"/>
  <c r="I26" i="3"/>
  <c r="H26" i="3"/>
  <c r="G26" i="3"/>
  <c r="F26" i="3"/>
  <c r="C26" i="3"/>
  <c r="AT25" i="3"/>
  <c r="AQ25" i="3"/>
  <c r="AP25" i="3"/>
  <c r="AO25" i="3"/>
  <c r="AM25" i="3"/>
  <c r="AL25" i="3"/>
  <c r="AK25" i="3"/>
  <c r="AJ25" i="3"/>
  <c r="AI25" i="3"/>
  <c r="AC25" i="3"/>
  <c r="AB25" i="3"/>
  <c r="AA25" i="3"/>
  <c r="Y25" i="3"/>
  <c r="X25" i="3"/>
  <c r="W25" i="3"/>
  <c r="V25" i="3"/>
  <c r="U25" i="3"/>
  <c r="T25" i="3"/>
  <c r="R25" i="3"/>
  <c r="O25" i="3"/>
  <c r="N25" i="3"/>
  <c r="M25" i="3"/>
  <c r="L25" i="3"/>
  <c r="K25" i="3"/>
  <c r="J25" i="3"/>
  <c r="I25" i="3"/>
  <c r="H25" i="3"/>
  <c r="G25" i="3"/>
  <c r="F25" i="3"/>
  <c r="D25" i="3"/>
  <c r="C25" i="3"/>
  <c r="AQ24" i="3"/>
  <c r="AP24" i="3"/>
  <c r="AO24" i="3"/>
  <c r="AN24" i="3"/>
  <c r="AM24" i="3"/>
  <c r="AL24" i="3"/>
  <c r="AK24" i="3"/>
  <c r="AJ24" i="3"/>
  <c r="AI24" i="3"/>
  <c r="AC24" i="3"/>
  <c r="AB24" i="3"/>
  <c r="AA24" i="3"/>
  <c r="Z24" i="3"/>
  <c r="Y24" i="3"/>
  <c r="X24" i="3"/>
  <c r="W24" i="3"/>
  <c r="V24" i="3"/>
  <c r="U24" i="3"/>
  <c r="O24" i="3"/>
  <c r="N24" i="3"/>
  <c r="M24" i="3"/>
  <c r="K24" i="3"/>
  <c r="J24" i="3"/>
  <c r="I24" i="3"/>
  <c r="H24" i="3"/>
  <c r="G24" i="3"/>
  <c r="AV23" i="3"/>
  <c r="AU23" i="3"/>
  <c r="AT23" i="3"/>
  <c r="AS23" i="3"/>
  <c r="AQ23" i="3"/>
  <c r="AP23" i="3"/>
  <c r="AO23" i="3"/>
  <c r="AM23" i="3"/>
  <c r="AL23" i="3"/>
  <c r="AK23" i="3"/>
  <c r="AJ23" i="3"/>
  <c r="AH23" i="3"/>
  <c r="AE23" i="3"/>
  <c r="AC23" i="3"/>
  <c r="AB23" i="3"/>
  <c r="AA23" i="3"/>
  <c r="Y23" i="3"/>
  <c r="X23" i="3"/>
  <c r="W23" i="3"/>
  <c r="V23" i="3"/>
  <c r="T23" i="3"/>
  <c r="O23" i="3"/>
  <c r="N23" i="3"/>
  <c r="M23" i="3"/>
  <c r="L23" i="3"/>
  <c r="K23" i="3"/>
  <c r="J23" i="3"/>
  <c r="I23" i="3"/>
  <c r="H23" i="3"/>
  <c r="F23" i="3"/>
  <c r="E23" i="3"/>
  <c r="AV22" i="3"/>
  <c r="AU22" i="3"/>
  <c r="AT22" i="3"/>
  <c r="AQ22" i="3"/>
  <c r="AP22" i="3"/>
  <c r="AO22" i="3"/>
  <c r="AM22" i="3"/>
  <c r="AL22" i="3"/>
  <c r="AK22" i="3"/>
  <c r="AJ22" i="3"/>
  <c r="AI22" i="3"/>
  <c r="AH22" i="3"/>
  <c r="AG22" i="3"/>
  <c r="AF22" i="3"/>
  <c r="AE22" i="3"/>
  <c r="AC22" i="3"/>
  <c r="AB22" i="3"/>
  <c r="AA22" i="3"/>
  <c r="Y22" i="3"/>
  <c r="X22" i="3"/>
  <c r="W22" i="3"/>
  <c r="V22" i="3"/>
  <c r="U22" i="3"/>
  <c r="T22" i="3"/>
  <c r="Q22" i="3"/>
  <c r="O22" i="3"/>
  <c r="N22" i="3"/>
  <c r="M22" i="3"/>
  <c r="K22" i="3"/>
  <c r="J22" i="3"/>
  <c r="I22" i="3"/>
  <c r="H22" i="3"/>
  <c r="G22" i="3"/>
  <c r="F22" i="3"/>
  <c r="AV21" i="3"/>
  <c r="AU21" i="3"/>
  <c r="AQ21" i="3"/>
  <c r="AP21" i="3"/>
  <c r="AO21" i="3"/>
  <c r="AM21" i="3"/>
  <c r="AL21" i="3"/>
  <c r="AK21" i="3"/>
  <c r="AJ21" i="3"/>
  <c r="AI21" i="3"/>
  <c r="AH21" i="3"/>
  <c r="AC21" i="3"/>
  <c r="AB21" i="3"/>
  <c r="AA21" i="3"/>
  <c r="Y21" i="3"/>
  <c r="X21" i="3"/>
  <c r="W21" i="3"/>
  <c r="V21" i="3"/>
  <c r="U21" i="3"/>
  <c r="T21" i="3"/>
  <c r="S21" i="3"/>
  <c r="O21" i="3"/>
  <c r="N21" i="3"/>
  <c r="M21" i="3"/>
  <c r="K21" i="3"/>
  <c r="J21" i="3"/>
  <c r="I21" i="3"/>
  <c r="H21" i="3"/>
  <c r="G21" i="3"/>
  <c r="F21" i="3"/>
  <c r="AQ20" i="3"/>
  <c r="AP20" i="3"/>
  <c r="AO20" i="3"/>
  <c r="AM20" i="3"/>
  <c r="AL20" i="3"/>
  <c r="AK20" i="3"/>
  <c r="AJ20" i="3"/>
  <c r="AF20" i="3"/>
  <c r="AC20" i="3"/>
  <c r="AB20" i="3"/>
  <c r="AA20" i="3"/>
  <c r="Z20" i="3"/>
  <c r="Y20" i="3"/>
  <c r="X20" i="3"/>
  <c r="W20" i="3"/>
  <c r="V20" i="3"/>
  <c r="R20" i="3"/>
  <c r="O20" i="3"/>
  <c r="N20" i="3"/>
  <c r="M20" i="3"/>
  <c r="K20" i="3"/>
  <c r="J20" i="3"/>
  <c r="I20" i="3"/>
  <c r="H20" i="3"/>
  <c r="AV19" i="3"/>
  <c r="AU19" i="3"/>
  <c r="AQ19" i="3"/>
  <c r="AP19" i="3"/>
  <c r="AO19" i="3"/>
  <c r="AM19" i="3"/>
  <c r="AL19" i="3"/>
  <c r="AK19" i="3"/>
  <c r="AJ19" i="3"/>
  <c r="AI19" i="3"/>
  <c r="AH19" i="3"/>
  <c r="AG19" i="3"/>
  <c r="AF19" i="3"/>
  <c r="AC19" i="3"/>
  <c r="AB19" i="3"/>
  <c r="AA19" i="3"/>
  <c r="Y19" i="3"/>
  <c r="X19" i="3"/>
  <c r="W19" i="3"/>
  <c r="V19" i="3"/>
  <c r="U19" i="3"/>
  <c r="T19" i="3"/>
  <c r="S19" i="3"/>
  <c r="R19" i="3"/>
  <c r="Q19" i="3"/>
  <c r="O19" i="3"/>
  <c r="N19" i="3"/>
  <c r="M19" i="3"/>
  <c r="K19" i="3"/>
  <c r="J19" i="3"/>
  <c r="I19" i="3"/>
  <c r="H19" i="3"/>
  <c r="G19" i="3"/>
  <c r="F19" i="3"/>
  <c r="D19" i="3"/>
  <c r="C19" i="3"/>
  <c r="AV18" i="3"/>
  <c r="AS18" i="3"/>
  <c r="AQ18" i="3"/>
  <c r="AP18" i="3"/>
  <c r="AO18" i="3"/>
  <c r="AM18" i="3"/>
  <c r="AL18" i="3"/>
  <c r="AK18" i="3"/>
  <c r="AJ18" i="3"/>
  <c r="AI18" i="3"/>
  <c r="AH18" i="3"/>
  <c r="AG18" i="3"/>
  <c r="AC18" i="3"/>
  <c r="AB18" i="3"/>
  <c r="AA18" i="3"/>
  <c r="Y18" i="3"/>
  <c r="X18" i="3"/>
  <c r="W18" i="3"/>
  <c r="V18" i="3"/>
  <c r="U18" i="3"/>
  <c r="T18" i="3"/>
  <c r="S18" i="3"/>
  <c r="R18" i="3"/>
  <c r="O18" i="3"/>
  <c r="N18" i="3"/>
  <c r="M18" i="3"/>
  <c r="K18" i="3"/>
  <c r="J18" i="3"/>
  <c r="I18" i="3"/>
  <c r="H18" i="3"/>
  <c r="G18" i="3"/>
  <c r="F18" i="3"/>
  <c r="E18" i="3"/>
  <c r="D18" i="3"/>
  <c r="C18" i="3"/>
  <c r="AQ17" i="3"/>
  <c r="AP17" i="3"/>
  <c r="AO17" i="3"/>
  <c r="AM17" i="3"/>
  <c r="AL17" i="3"/>
  <c r="AK17" i="3"/>
  <c r="AJ17" i="3"/>
  <c r="AI17" i="3"/>
  <c r="AC17" i="3"/>
  <c r="AB17" i="3"/>
  <c r="AA17" i="3"/>
  <c r="Y17" i="3"/>
  <c r="X17" i="3"/>
  <c r="W17" i="3"/>
  <c r="V17" i="3"/>
  <c r="U17" i="3"/>
  <c r="O17" i="3"/>
  <c r="N17" i="3"/>
  <c r="M17" i="3"/>
  <c r="K17" i="3"/>
  <c r="J17" i="3"/>
  <c r="I17" i="3"/>
  <c r="H17" i="3"/>
  <c r="G17" i="3"/>
  <c r="AV16" i="3"/>
  <c r="AQ16" i="3"/>
  <c r="AP16" i="3"/>
  <c r="AO16" i="3"/>
  <c r="AM16" i="3"/>
  <c r="AL16" i="3"/>
  <c r="AK16" i="3"/>
  <c r="AJ16" i="3"/>
  <c r="AH16" i="3"/>
  <c r="AG16" i="3"/>
  <c r="AC16" i="3"/>
  <c r="AB16" i="3"/>
  <c r="AA16" i="3"/>
  <c r="Y16" i="3"/>
  <c r="X16" i="3"/>
  <c r="W16" i="3"/>
  <c r="V16" i="3"/>
  <c r="T16" i="3"/>
  <c r="S16" i="3"/>
  <c r="R16" i="3"/>
  <c r="O16" i="3"/>
  <c r="N16" i="3"/>
  <c r="M16" i="3"/>
  <c r="L16" i="3"/>
  <c r="K16" i="3"/>
  <c r="J16" i="3"/>
  <c r="I16" i="3"/>
  <c r="H16" i="3"/>
  <c r="F16" i="3"/>
  <c r="C16" i="3"/>
  <c r="AV15" i="3"/>
  <c r="AQ15" i="3"/>
  <c r="AP15" i="3"/>
  <c r="AO15" i="3"/>
  <c r="AM15" i="3"/>
  <c r="AL15" i="3"/>
  <c r="AK15" i="3"/>
  <c r="AJ15" i="3"/>
  <c r="AI15" i="3"/>
  <c r="AH15" i="3"/>
  <c r="AC15" i="3"/>
  <c r="AB15" i="3"/>
  <c r="AA15" i="3"/>
  <c r="Y15" i="3"/>
  <c r="X15" i="3"/>
  <c r="W15" i="3"/>
  <c r="V15" i="3"/>
  <c r="U15" i="3"/>
  <c r="T15" i="3"/>
  <c r="S15" i="3"/>
  <c r="O15" i="3"/>
  <c r="N15" i="3"/>
  <c r="M15" i="3"/>
  <c r="K15" i="3"/>
  <c r="J15" i="3"/>
  <c r="I15" i="3"/>
  <c r="H15" i="3"/>
  <c r="G15" i="3"/>
  <c r="F15" i="3"/>
  <c r="E15" i="3"/>
  <c r="D15" i="3"/>
  <c r="AV14" i="3"/>
  <c r="AU14" i="3"/>
  <c r="AQ14" i="3"/>
  <c r="AP14" i="3"/>
  <c r="AO14" i="3"/>
  <c r="AM14" i="3"/>
  <c r="AL14" i="3"/>
  <c r="AL49" i="3" s="1"/>
  <c r="AK14" i="3"/>
  <c r="AK49" i="3" s="1"/>
  <c r="AJ14" i="3"/>
  <c r="AJ49" i="3" s="1"/>
  <c r="AI14" i="3"/>
  <c r="AI49" i="3" s="1"/>
  <c r="AH14" i="3"/>
  <c r="AC14" i="3"/>
  <c r="AC49" i="3" s="1"/>
  <c r="AB14" i="3"/>
  <c r="AB49" i="3" s="1"/>
  <c r="AA14" i="3"/>
  <c r="AA49" i="3" s="1"/>
  <c r="Z14" i="3"/>
  <c r="Y14" i="3"/>
  <c r="X14" i="3"/>
  <c r="W14" i="3"/>
  <c r="V14" i="3"/>
  <c r="U14" i="3"/>
  <c r="U49" i="3" s="1"/>
  <c r="T14" i="3"/>
  <c r="S14" i="3"/>
  <c r="R14" i="3"/>
  <c r="O14" i="3"/>
  <c r="O49" i="3" s="1"/>
  <c r="N14" i="3"/>
  <c r="M14" i="3"/>
  <c r="M49" i="3" s="1"/>
  <c r="L14" i="3"/>
  <c r="K14" i="3"/>
  <c r="J14" i="3"/>
  <c r="I14" i="3"/>
  <c r="H14" i="3"/>
  <c r="H49" i="3" s="1"/>
  <c r="G14" i="3"/>
  <c r="G49" i="3" s="1"/>
  <c r="F14" i="3"/>
  <c r="E14" i="3"/>
  <c r="D14" i="3"/>
  <c r="AV13" i="3"/>
  <c r="AU13" i="3"/>
  <c r="AT13" i="3"/>
  <c r="AS13" i="3"/>
  <c r="AQ13" i="3"/>
  <c r="AP13" i="3"/>
  <c r="AO13" i="3"/>
  <c r="AN13" i="3"/>
  <c r="AM13" i="3"/>
  <c r="AL13" i="3"/>
  <c r="AK13" i="3"/>
  <c r="AJ13" i="3"/>
  <c r="AI13" i="3"/>
  <c r="AH13" i="3"/>
  <c r="AG13" i="3"/>
  <c r="AF13" i="3"/>
  <c r="AE13" i="3"/>
  <c r="AC13" i="3"/>
  <c r="AB13" i="3"/>
  <c r="AA13" i="3"/>
  <c r="Z13" i="3"/>
  <c r="Y13" i="3"/>
  <c r="X13" i="3"/>
  <c r="W13" i="3"/>
  <c r="V13" i="3"/>
  <c r="U13" i="3"/>
  <c r="T13" i="3"/>
  <c r="S13" i="3"/>
  <c r="R13" i="3"/>
  <c r="Q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AV12" i="3"/>
  <c r="AQ12" i="3"/>
  <c r="AP12" i="3"/>
  <c r="AO12" i="3"/>
  <c r="AN12" i="3"/>
  <c r="AM12" i="3"/>
  <c r="AL12" i="3"/>
  <c r="AK12" i="3"/>
  <c r="AJ12" i="3"/>
  <c r="AI12" i="3"/>
  <c r="AH12" i="3"/>
  <c r="AC12" i="3"/>
  <c r="AB12" i="3"/>
  <c r="AA12" i="3"/>
  <c r="Z12" i="3"/>
  <c r="Y12" i="3"/>
  <c r="X12" i="3"/>
  <c r="W12" i="3"/>
  <c r="V12" i="3"/>
  <c r="U12" i="3"/>
  <c r="T12" i="3"/>
  <c r="O12" i="3"/>
  <c r="N12" i="3"/>
  <c r="M12" i="3"/>
  <c r="L12" i="3"/>
  <c r="K12" i="3"/>
  <c r="J12" i="3"/>
  <c r="I12" i="3"/>
  <c r="H12" i="3"/>
  <c r="G12" i="3"/>
  <c r="F12" i="3"/>
  <c r="AV11" i="3"/>
  <c r="AU11" i="3"/>
  <c r="AQ11" i="3"/>
  <c r="AP11" i="3"/>
  <c r="AO11" i="3"/>
  <c r="AM11" i="3"/>
  <c r="AL11" i="3"/>
  <c r="AK11" i="3"/>
  <c r="AJ11" i="3"/>
  <c r="AI11" i="3"/>
  <c r="AH11" i="3"/>
  <c r="AG11" i="3"/>
  <c r="AC11" i="3"/>
  <c r="AB11" i="3"/>
  <c r="AA11" i="3"/>
  <c r="Y11" i="3"/>
  <c r="X11" i="3"/>
  <c r="W11" i="3"/>
  <c r="V11" i="3"/>
  <c r="U11" i="3"/>
  <c r="T11" i="3"/>
  <c r="S11" i="3"/>
  <c r="O11" i="3"/>
  <c r="N11" i="3"/>
  <c r="M11" i="3"/>
  <c r="K11" i="3"/>
  <c r="J11" i="3"/>
  <c r="I11" i="3"/>
  <c r="H11" i="3"/>
  <c r="G11" i="3"/>
  <c r="F11" i="3"/>
  <c r="E11" i="3"/>
  <c r="AV10" i="3"/>
  <c r="AQ10" i="3"/>
  <c r="AP10" i="3"/>
  <c r="AO10" i="3"/>
  <c r="AM10" i="3"/>
  <c r="AL10" i="3"/>
  <c r="AK10" i="3"/>
  <c r="AJ10" i="3"/>
  <c r="AI10" i="3"/>
  <c r="AH10" i="3"/>
  <c r="AC10" i="3"/>
  <c r="AB10" i="3"/>
  <c r="AA10" i="3"/>
  <c r="Y10" i="3"/>
  <c r="X10" i="3"/>
  <c r="W10" i="3"/>
  <c r="V10" i="3"/>
  <c r="U10" i="3"/>
  <c r="T10" i="3"/>
  <c r="O10" i="3"/>
  <c r="N10" i="3"/>
  <c r="M10" i="3"/>
  <c r="K10" i="3"/>
  <c r="J10" i="3"/>
  <c r="I10" i="3"/>
  <c r="H10" i="3"/>
  <c r="G10" i="3"/>
  <c r="F10" i="3"/>
  <c r="AV9" i="3"/>
  <c r="AU9" i="3"/>
  <c r="AU45" i="3" s="1"/>
  <c r="AT9" i="3"/>
  <c r="AQ9" i="3"/>
  <c r="AP9" i="3"/>
  <c r="AO9" i="3"/>
  <c r="AO45" i="3" s="1"/>
  <c r="AM9" i="3"/>
  <c r="AM45" i="3" s="1"/>
  <c r="AL9" i="3"/>
  <c r="AK9" i="3"/>
  <c r="AJ9" i="3"/>
  <c r="AI9" i="3"/>
  <c r="AH9" i="3"/>
  <c r="AG9" i="3"/>
  <c r="AF9" i="3"/>
  <c r="AC9" i="3"/>
  <c r="AB9" i="3"/>
  <c r="AA9" i="3"/>
  <c r="AA45" i="3" s="1"/>
  <c r="Y9" i="3"/>
  <c r="X9" i="3"/>
  <c r="X45" i="3" s="1"/>
  <c r="W9" i="3"/>
  <c r="W45" i="3" s="1"/>
  <c r="V9" i="3"/>
  <c r="U9" i="3"/>
  <c r="T9" i="3"/>
  <c r="S9" i="3"/>
  <c r="R9" i="3"/>
  <c r="O9" i="3"/>
  <c r="N9" i="3"/>
  <c r="M9" i="3"/>
  <c r="K9" i="3"/>
  <c r="J9" i="3"/>
  <c r="I9" i="3"/>
  <c r="H9" i="3"/>
  <c r="G9" i="3"/>
  <c r="F9" i="3"/>
  <c r="E9" i="3"/>
  <c r="D9" i="3"/>
  <c r="AV8" i="3"/>
  <c r="AU8" i="3"/>
  <c r="AT8" i="3"/>
  <c r="AS8" i="3"/>
  <c r="AQ8" i="3"/>
  <c r="AP8" i="3"/>
  <c r="AO8" i="3"/>
  <c r="AM8" i="3"/>
  <c r="AL8" i="3"/>
  <c r="AK8" i="3"/>
  <c r="AJ8" i="3"/>
  <c r="AI8" i="3"/>
  <c r="AH8" i="3"/>
  <c r="AG8" i="3"/>
  <c r="AF8" i="3"/>
  <c r="AE8" i="3"/>
  <c r="AC8" i="3"/>
  <c r="AB8" i="3"/>
  <c r="AA8" i="3"/>
  <c r="Y8" i="3"/>
  <c r="X8" i="3"/>
  <c r="W8" i="3"/>
  <c r="V8" i="3"/>
  <c r="U8" i="3"/>
  <c r="T8" i="3"/>
  <c r="S8" i="3"/>
  <c r="R8" i="3"/>
  <c r="Q8" i="3"/>
  <c r="O8" i="3"/>
  <c r="N8" i="3"/>
  <c r="M8" i="3"/>
  <c r="K8" i="3"/>
  <c r="J8" i="3"/>
  <c r="I8" i="3"/>
  <c r="H8" i="3"/>
  <c r="G8" i="3"/>
  <c r="F8" i="3"/>
  <c r="E8" i="3"/>
  <c r="D8" i="3"/>
  <c r="C8" i="3"/>
  <c r="AV7" i="3"/>
  <c r="AU7" i="3"/>
  <c r="AT7" i="3"/>
  <c r="AQ7" i="3"/>
  <c r="AP7" i="3"/>
  <c r="AO7" i="3"/>
  <c r="AN7" i="3"/>
  <c r="AM7" i="3"/>
  <c r="AL7" i="3"/>
  <c r="AK7" i="3"/>
  <c r="AJ7" i="3"/>
  <c r="AI7" i="3"/>
  <c r="AH7" i="3"/>
  <c r="AG7" i="3"/>
  <c r="AF7" i="3"/>
  <c r="AC7" i="3"/>
  <c r="AB7" i="3"/>
  <c r="AA7" i="3"/>
  <c r="Z7" i="3"/>
  <c r="Y7" i="3"/>
  <c r="X7" i="3"/>
  <c r="W7" i="3"/>
  <c r="V7" i="3"/>
  <c r="U7" i="3"/>
  <c r="T7" i="3"/>
  <c r="S7" i="3"/>
  <c r="R7" i="3"/>
  <c r="O7" i="3"/>
  <c r="N7" i="3"/>
  <c r="M7" i="3"/>
  <c r="L7" i="3"/>
  <c r="K7" i="3"/>
  <c r="J7" i="3"/>
  <c r="I7" i="3"/>
  <c r="H7" i="3"/>
  <c r="G7" i="3"/>
  <c r="F7" i="3"/>
  <c r="E7" i="3"/>
  <c r="D7" i="3"/>
  <c r="F6" i="3"/>
  <c r="G6" i="3" s="1"/>
  <c r="H6" i="3" s="1"/>
  <c r="I6" i="3" s="1"/>
  <c r="J6" i="3" s="1"/>
  <c r="K6" i="3" s="1"/>
  <c r="L6" i="3" s="1"/>
  <c r="M6" i="3" s="1"/>
  <c r="N6" i="3" s="1"/>
  <c r="O6" i="3" s="1"/>
  <c r="P6" i="3" s="1"/>
  <c r="Q6" i="3" s="1"/>
  <c r="R6" i="3" s="1"/>
  <c r="S6" i="3" s="1"/>
  <c r="T6" i="3" s="1"/>
  <c r="U6" i="3" s="1"/>
  <c r="V6" i="3" s="1"/>
  <c r="W6" i="3" s="1"/>
  <c r="X6" i="3" s="1"/>
  <c r="Y6" i="3" s="1"/>
  <c r="Z6" i="3" s="1"/>
  <c r="AA6" i="3" s="1"/>
  <c r="AB6" i="3" s="1"/>
  <c r="AC6" i="3" s="1"/>
  <c r="AD6" i="3" s="1"/>
  <c r="AE6" i="3" s="1"/>
  <c r="AF6" i="3" s="1"/>
  <c r="AG6" i="3" s="1"/>
  <c r="AH6" i="3" s="1"/>
  <c r="AI6" i="3" s="1"/>
  <c r="AJ6" i="3" s="1"/>
  <c r="AK6" i="3" s="1"/>
  <c r="AL6" i="3" s="1"/>
  <c r="AM6" i="3" s="1"/>
  <c r="AN6" i="3" s="1"/>
  <c r="AO6" i="3" s="1"/>
  <c r="AP6" i="3" s="1"/>
  <c r="E6" i="3"/>
  <c r="D6" i="3"/>
  <c r="AJ186" i="6" l="1"/>
  <c r="AW186" i="6"/>
  <c r="AI186" i="6"/>
  <c r="AV186" i="6"/>
  <c r="AH186" i="6"/>
  <c r="AU186" i="6"/>
  <c r="AG186" i="6"/>
  <c r="AT186" i="6"/>
  <c r="AF186" i="6"/>
  <c r="AS186" i="6"/>
  <c r="AE186" i="6"/>
  <c r="AR186" i="6"/>
  <c r="AD186" i="6"/>
  <c r="AQ186" i="6"/>
  <c r="AC186" i="6"/>
  <c r="AP186" i="6"/>
  <c r="AB186" i="6"/>
  <c r="AL186" i="6"/>
  <c r="AO186" i="6"/>
  <c r="AA186" i="6"/>
  <c r="AK186" i="6"/>
  <c r="AN186" i="6"/>
  <c r="Z186" i="6"/>
  <c r="AM186" i="6"/>
  <c r="F184" i="6"/>
  <c r="T184" i="6"/>
  <c r="AH184" i="6"/>
  <c r="AV184" i="6"/>
  <c r="BJ184" i="6"/>
  <c r="BX184" i="6"/>
  <c r="AP185" i="6"/>
  <c r="BD185" i="6"/>
  <c r="BR185" i="6"/>
  <c r="BA184" i="6"/>
  <c r="BT186" i="6"/>
  <c r="BS186" i="6"/>
  <c r="BR186" i="6"/>
  <c r="BQ186" i="6"/>
  <c r="G184" i="6"/>
  <c r="U184" i="6"/>
  <c r="AI184" i="6"/>
  <c r="AW184" i="6"/>
  <c r="BK184" i="6"/>
  <c r="BY184" i="6"/>
  <c r="AQ185" i="6"/>
  <c r="BE185" i="6"/>
  <c r="BS185" i="6"/>
  <c r="H186" i="6"/>
  <c r="BB184" i="6"/>
  <c r="AU185" i="6"/>
  <c r="BT185" i="6"/>
  <c r="BZ186" i="6"/>
  <c r="AV185" i="6"/>
  <c r="V186" i="6"/>
  <c r="U186" i="6"/>
  <c r="T186" i="6"/>
  <c r="S186" i="6"/>
  <c r="R186" i="6"/>
  <c r="Q186" i="6"/>
  <c r="P186" i="6"/>
  <c r="O186" i="6"/>
  <c r="X186" i="6"/>
  <c r="W186" i="6"/>
  <c r="Y186" i="6"/>
  <c r="I184" i="6"/>
  <c r="W184" i="6"/>
  <c r="AK184" i="6"/>
  <c r="AY184" i="6"/>
  <c r="BM184" i="6"/>
  <c r="BO184" i="6"/>
  <c r="BP184" i="6"/>
  <c r="BI185" i="6"/>
  <c r="K184" i="6"/>
  <c r="BJ185" i="6"/>
  <c r="I186" i="6"/>
  <c r="M184" i="6"/>
  <c r="AA184" i="6"/>
  <c r="AO184" i="6"/>
  <c r="BC184" i="6"/>
  <c r="BQ184" i="6"/>
  <c r="AW185" i="6"/>
  <c r="BK185" i="6"/>
  <c r="BY185" i="6"/>
  <c r="BW185" i="6"/>
  <c r="N184" i="6"/>
  <c r="AB184" i="6"/>
  <c r="AP184" i="6"/>
  <c r="BD184" i="6"/>
  <c r="BR184" i="6"/>
  <c r="AX185" i="6"/>
  <c r="BL185" i="6"/>
  <c r="Y184" i="6"/>
  <c r="BX185" i="6"/>
  <c r="O184" i="6"/>
  <c r="AC184" i="6"/>
  <c r="AQ184" i="6"/>
  <c r="BE184" i="6"/>
  <c r="BS184" i="6"/>
  <c r="AY185" i="6"/>
  <c r="BM185" i="6"/>
  <c r="Z184" i="6"/>
  <c r="BL186" i="6"/>
  <c r="AX186" i="6"/>
  <c r="BK186" i="6"/>
  <c r="BJ186" i="6"/>
  <c r="BI186" i="6"/>
  <c r="BH186" i="6"/>
  <c r="BG186" i="6"/>
  <c r="BF186" i="6"/>
  <c r="BE186" i="6"/>
  <c r="BM186" i="6"/>
  <c r="BD186" i="6"/>
  <c r="BC186" i="6"/>
  <c r="AZ186" i="6"/>
  <c r="BP186" i="6"/>
  <c r="BB186" i="6"/>
  <c r="BO186" i="6"/>
  <c r="BA186" i="6"/>
  <c r="BN186" i="6"/>
  <c r="AY186" i="6"/>
  <c r="P184" i="6"/>
  <c r="AD184" i="6"/>
  <c r="AR184" i="6"/>
  <c r="BF184" i="6"/>
  <c r="BT184" i="6"/>
  <c r="K186" i="6"/>
  <c r="J186" i="6"/>
  <c r="L186" i="6"/>
  <c r="M186" i="6"/>
  <c r="N186" i="6"/>
  <c r="BU186" i="6"/>
  <c r="D186" i="6"/>
  <c r="BV186" i="6"/>
  <c r="E186" i="6"/>
  <c r="BW186" i="6"/>
  <c r="F186" i="6"/>
  <c r="BX186" i="6"/>
  <c r="G186" i="6"/>
  <c r="BY186" i="6"/>
  <c r="AG45" i="3"/>
  <c r="P23" i="3"/>
  <c r="P12" i="3"/>
  <c r="AJ72" i="4"/>
  <c r="AJ81" i="4" s="1"/>
  <c r="AJ83" i="4" s="1"/>
  <c r="Q76" i="4"/>
  <c r="AL45" i="3"/>
  <c r="AD37" i="3"/>
  <c r="G70" i="4"/>
  <c r="G72" i="4" s="1"/>
  <c r="G81" i="4" s="1"/>
  <c r="G83" i="4" s="1"/>
  <c r="G49" i="4"/>
  <c r="G63" i="4" s="1"/>
  <c r="G76" i="4" s="1"/>
  <c r="AK72" i="4"/>
  <c r="AK81" i="4" s="1"/>
  <c r="AK83" i="4" s="1"/>
  <c r="V49" i="3"/>
  <c r="E72" i="4"/>
  <c r="E81" i="4" s="1"/>
  <c r="E83" i="4" s="1"/>
  <c r="C74" i="4"/>
  <c r="C68" i="4"/>
  <c r="C70" i="4"/>
  <c r="P22" i="3"/>
  <c r="T51" i="3"/>
  <c r="K70" i="4"/>
  <c r="K72" i="4" s="1"/>
  <c r="K81" i="4" s="1"/>
  <c r="K49" i="4"/>
  <c r="K63" i="4" s="1"/>
  <c r="K76" i="4" s="1"/>
  <c r="H83" i="4"/>
  <c r="H72" i="4"/>
  <c r="H81" i="4" s="1"/>
  <c r="AR72" i="4"/>
  <c r="AR81" i="4" s="1"/>
  <c r="AR83" i="4"/>
  <c r="I72" i="4"/>
  <c r="I81" i="4" s="1"/>
  <c r="I83" i="4"/>
  <c r="AR32" i="3"/>
  <c r="AR25" i="3"/>
  <c r="AR18" i="3"/>
  <c r="AR35" i="3"/>
  <c r="AR28" i="3"/>
  <c r="AR21" i="3"/>
  <c r="AR33" i="3"/>
  <c r="AR26" i="3"/>
  <c r="AS74" i="4"/>
  <c r="AS68" i="4"/>
  <c r="AR36" i="3"/>
  <c r="AR29" i="3"/>
  <c r="AR23" i="3"/>
  <c r="AR17" i="3"/>
  <c r="AR8" i="3"/>
  <c r="AS76" i="4"/>
  <c r="AR22" i="3"/>
  <c r="AR7" i="3"/>
  <c r="AS70" i="4"/>
  <c r="AR37" i="3"/>
  <c r="AR34" i="3"/>
  <c r="AR16" i="3"/>
  <c r="AR14" i="3"/>
  <c r="AR10" i="3"/>
  <c r="AR41" i="3"/>
  <c r="AR43" i="3" s="1"/>
  <c r="AR9" i="3"/>
  <c r="AR45" i="3" s="1"/>
  <c r="J83" i="4"/>
  <c r="Z49" i="3"/>
  <c r="L70" i="4"/>
  <c r="L72" i="4" s="1"/>
  <c r="L81" i="4" s="1"/>
  <c r="L49" i="4"/>
  <c r="L63" i="4" s="1"/>
  <c r="L76" i="4" s="1"/>
  <c r="P11" i="3"/>
  <c r="AR20" i="3"/>
  <c r="P31" i="3"/>
  <c r="AT45" i="3"/>
  <c r="AR12" i="3"/>
  <c r="S49" i="3"/>
  <c r="AR19" i="3"/>
  <c r="AD23" i="3"/>
  <c r="V72" i="4"/>
  <c r="V81" i="4" s="1"/>
  <c r="V83" i="4" s="1"/>
  <c r="AB45" i="3"/>
  <c r="AR13" i="3"/>
  <c r="AR15" i="3"/>
  <c r="T49" i="3"/>
  <c r="AD32" i="3"/>
  <c r="AD25" i="3"/>
  <c r="AD18" i="3"/>
  <c r="AD35" i="3"/>
  <c r="AD28" i="3"/>
  <c r="AD21" i="3"/>
  <c r="AD33" i="3"/>
  <c r="AD26" i="3"/>
  <c r="AE74" i="4"/>
  <c r="AE68" i="4"/>
  <c r="AD36" i="3"/>
  <c r="AD29" i="3"/>
  <c r="AD34" i="3"/>
  <c r="AD22" i="3"/>
  <c r="AD8" i="3"/>
  <c r="AE70" i="4"/>
  <c r="AD19" i="3"/>
  <c r="AD31" i="3"/>
  <c r="AD24" i="3"/>
  <c r="AD20" i="3"/>
  <c r="AD14" i="3"/>
  <c r="AD7" i="3"/>
  <c r="AD41" i="3"/>
  <c r="AD43" i="3" s="1"/>
  <c r="AD15" i="3"/>
  <c r="AD10" i="3"/>
  <c r="AD16" i="3"/>
  <c r="AD27" i="3"/>
  <c r="AD30" i="3"/>
  <c r="AE76" i="4"/>
  <c r="AD17" i="3"/>
  <c r="AD9" i="3"/>
  <c r="AD11" i="3"/>
  <c r="P32" i="3"/>
  <c r="P25" i="3"/>
  <c r="P18" i="3"/>
  <c r="P35" i="3"/>
  <c r="P28" i="3"/>
  <c r="P21" i="3"/>
  <c r="P33" i="3"/>
  <c r="P26" i="3"/>
  <c r="Q74" i="4"/>
  <c r="Q68" i="4"/>
  <c r="P36" i="3"/>
  <c r="P29" i="3"/>
  <c r="P37" i="3"/>
  <c r="P24" i="3"/>
  <c r="P19" i="3"/>
  <c r="P8" i="3"/>
  <c r="P20" i="3"/>
  <c r="P7" i="3"/>
  <c r="P27" i="3"/>
  <c r="P15" i="3"/>
  <c r="P17" i="3"/>
  <c r="P16" i="3"/>
  <c r="P14" i="3"/>
  <c r="P49" i="3" s="1"/>
  <c r="P10" i="3"/>
  <c r="P30" i="3"/>
  <c r="P34" i="3"/>
  <c r="P9" i="3"/>
  <c r="AP45" i="3"/>
  <c r="AR24" i="3"/>
  <c r="AR30" i="3"/>
  <c r="M72" i="4"/>
  <c r="M81" i="4" s="1"/>
  <c r="M83" i="4" s="1"/>
  <c r="Q70" i="4"/>
  <c r="AF45" i="3"/>
  <c r="AD12" i="3"/>
  <c r="AR27" i="3"/>
  <c r="AR31" i="3"/>
  <c r="G51" i="3"/>
  <c r="AP43" i="3"/>
  <c r="C76" i="4"/>
  <c r="M63" i="4"/>
  <c r="M76" i="4" s="1"/>
  <c r="L33" i="3"/>
  <c r="L26" i="3"/>
  <c r="L19" i="3"/>
  <c r="M74" i="4"/>
  <c r="L36" i="3"/>
  <c r="L29" i="3"/>
  <c r="L22" i="3"/>
  <c r="L15" i="3"/>
  <c r="L34" i="3"/>
  <c r="L27" i="3"/>
  <c r="L37" i="3"/>
  <c r="L30" i="3"/>
  <c r="AQ45" i="3"/>
  <c r="AM49" i="3"/>
  <c r="Z33" i="3"/>
  <c r="Z26" i="3"/>
  <c r="Z19" i="3"/>
  <c r="AA74" i="4"/>
  <c r="AA68" i="4"/>
  <c r="Z36" i="3"/>
  <c r="Z29" i="3"/>
  <c r="Z22" i="3"/>
  <c r="Z15" i="3"/>
  <c r="AA76" i="4"/>
  <c r="Z34" i="3"/>
  <c r="Z27" i="3"/>
  <c r="AA70" i="4"/>
  <c r="Z41" i="3"/>
  <c r="Z43" i="3" s="1"/>
  <c r="Z37" i="3"/>
  <c r="Z30" i="3"/>
  <c r="AC45" i="3"/>
  <c r="Q12" i="3"/>
  <c r="W49" i="3"/>
  <c r="C20" i="3"/>
  <c r="AN20" i="3"/>
  <c r="C22" i="3"/>
  <c r="Q23" i="3"/>
  <c r="AF23" i="3"/>
  <c r="D26" i="3"/>
  <c r="AT27" i="3"/>
  <c r="AT30" i="3"/>
  <c r="C37" i="3"/>
  <c r="AL83" i="4"/>
  <c r="R70" i="4"/>
  <c r="R72" i="4" s="1"/>
  <c r="R81" i="4" s="1"/>
  <c r="R83" i="4" s="1"/>
  <c r="AF76" i="4"/>
  <c r="L10" i="3"/>
  <c r="Z10" i="3"/>
  <c r="AN10" i="3"/>
  <c r="D12" i="3"/>
  <c r="R12" i="3"/>
  <c r="AF12" i="3"/>
  <c r="J49" i="3"/>
  <c r="X49" i="3"/>
  <c r="AN14" i="3"/>
  <c r="L17" i="3"/>
  <c r="E19" i="3"/>
  <c r="D20" i="3"/>
  <c r="AG21" i="3"/>
  <c r="D22" i="3"/>
  <c r="S22" i="3"/>
  <c r="C23" i="3"/>
  <c r="R23" i="3"/>
  <c r="AG23" i="3"/>
  <c r="AF25" i="3"/>
  <c r="E26" i="3"/>
  <c r="E28" i="3"/>
  <c r="Z28" i="3"/>
  <c r="E29" i="3"/>
  <c r="AE30" i="3"/>
  <c r="AU30" i="3"/>
  <c r="Q32" i="3"/>
  <c r="L35" i="3"/>
  <c r="D37" i="3"/>
  <c r="AQ43" i="3"/>
  <c r="P72" i="4"/>
  <c r="P81" i="4" s="1"/>
  <c r="P83" i="4" s="1"/>
  <c r="AM83" i="4"/>
  <c r="S70" i="4"/>
  <c r="S72" i="4" s="1"/>
  <c r="S81" i="4" s="1"/>
  <c r="S83" i="4" s="1"/>
  <c r="S74" i="4"/>
  <c r="AG76" i="4"/>
  <c r="AN33" i="3"/>
  <c r="AN26" i="3"/>
  <c r="AN19" i="3"/>
  <c r="AO74" i="4"/>
  <c r="AO68" i="4"/>
  <c r="AN36" i="3"/>
  <c r="AN29" i="3"/>
  <c r="AN22" i="3"/>
  <c r="AN15" i="3"/>
  <c r="AO76" i="4"/>
  <c r="AN34" i="3"/>
  <c r="AN27" i="3"/>
  <c r="AO70" i="4"/>
  <c r="AN41" i="3"/>
  <c r="AN43" i="3" s="1"/>
  <c r="AN37" i="3"/>
  <c r="AN30" i="3"/>
  <c r="C12" i="3"/>
  <c r="AE12" i="3"/>
  <c r="AS12" i="3"/>
  <c r="I49" i="3"/>
  <c r="L21" i="3"/>
  <c r="AE25" i="3"/>
  <c r="AN31" i="3"/>
  <c r="K83" i="4"/>
  <c r="C9" i="3"/>
  <c r="Q9" i="3"/>
  <c r="AE9" i="3"/>
  <c r="AS9" i="3"/>
  <c r="AS45" i="3" s="1"/>
  <c r="E12" i="3"/>
  <c r="S12" i="3"/>
  <c r="AG12" i="3"/>
  <c r="K49" i="3"/>
  <c r="Y49" i="3"/>
  <c r="Z16" i="3"/>
  <c r="E22" i="3"/>
  <c r="D23" i="3"/>
  <c r="S23" i="3"/>
  <c r="Q25" i="3"/>
  <c r="AF30" i="3"/>
  <c r="AS33" i="3"/>
  <c r="AG36" i="3"/>
  <c r="T68" i="4"/>
  <c r="T70" i="4"/>
  <c r="Q35" i="3"/>
  <c r="Q28" i="3"/>
  <c r="Q21" i="3"/>
  <c r="Q31" i="3"/>
  <c r="Q24" i="3"/>
  <c r="Q17" i="3"/>
  <c r="R74" i="4"/>
  <c r="Q36" i="3"/>
  <c r="Q29" i="3"/>
  <c r="AH45" i="3"/>
  <c r="AN11" i="3"/>
  <c r="AS15" i="3"/>
  <c r="C30" i="3"/>
  <c r="R35" i="3"/>
  <c r="R28" i="3"/>
  <c r="R21" i="3"/>
  <c r="R31" i="3"/>
  <c r="R24" i="3"/>
  <c r="R49" i="3" s="1"/>
  <c r="R17" i="3"/>
  <c r="R36" i="3"/>
  <c r="R29" i="3"/>
  <c r="R32" i="3"/>
  <c r="AE15" i="3"/>
  <c r="Z18" i="3"/>
  <c r="Q33" i="3"/>
  <c r="Q51" i="3" s="1"/>
  <c r="E31" i="3"/>
  <c r="E24" i="3"/>
  <c r="E49" i="3" s="1"/>
  <c r="E17" i="3"/>
  <c r="E34" i="3"/>
  <c r="E27" i="3"/>
  <c r="E20" i="3"/>
  <c r="E32" i="3"/>
  <c r="E25" i="3"/>
  <c r="AU31" i="3"/>
  <c r="AU24" i="3"/>
  <c r="AU17" i="3"/>
  <c r="AV76" i="4"/>
  <c r="AU34" i="3"/>
  <c r="AU27" i="3"/>
  <c r="AU20" i="3"/>
  <c r="AU32" i="3"/>
  <c r="AU25" i="3"/>
  <c r="C35" i="3"/>
  <c r="C28" i="3"/>
  <c r="C21" i="3"/>
  <c r="C31" i="3"/>
  <c r="C24" i="3"/>
  <c r="C17" i="3"/>
  <c r="D74" i="4"/>
  <c r="C36" i="3"/>
  <c r="C29" i="3"/>
  <c r="AS35" i="3"/>
  <c r="AS28" i="3"/>
  <c r="AS21" i="3"/>
  <c r="AS14" i="3"/>
  <c r="AS31" i="3"/>
  <c r="AS24" i="3"/>
  <c r="AS17" i="3"/>
  <c r="AT74" i="4"/>
  <c r="AT68" i="4"/>
  <c r="AS36" i="3"/>
  <c r="AS29" i="3"/>
  <c r="Z11" i="3"/>
  <c r="AN18" i="3"/>
  <c r="C32" i="3"/>
  <c r="AT35" i="3"/>
  <c r="AT28" i="3"/>
  <c r="AT21" i="3"/>
  <c r="AT14" i="3"/>
  <c r="AT31" i="3"/>
  <c r="AT24" i="3"/>
  <c r="AT17" i="3"/>
  <c r="AU68" i="4"/>
  <c r="AT36" i="3"/>
  <c r="AT29" i="3"/>
  <c r="AT32" i="3"/>
  <c r="AE10" i="3"/>
  <c r="AT15" i="3"/>
  <c r="AS16" i="3"/>
  <c r="AT20" i="3"/>
  <c r="L28" i="3"/>
  <c r="AG51" i="3"/>
  <c r="AE41" i="3"/>
  <c r="AE43" i="3" s="1"/>
  <c r="S31" i="3"/>
  <c r="S24" i="3"/>
  <c r="S17" i="3"/>
  <c r="T76" i="4"/>
  <c r="S34" i="3"/>
  <c r="S27" i="3"/>
  <c r="S20" i="3"/>
  <c r="S32" i="3"/>
  <c r="S25" i="3"/>
  <c r="L8" i="3"/>
  <c r="D10" i="3"/>
  <c r="R10" i="3"/>
  <c r="AT10" i="3"/>
  <c r="Q15" i="3"/>
  <c r="AF15" i="3"/>
  <c r="AU15" i="3"/>
  <c r="AT16" i="3"/>
  <c r="AN17" i="3"/>
  <c r="L18" i="3"/>
  <c r="E21" i="3"/>
  <c r="AN23" i="3"/>
  <c r="L24" i="3"/>
  <c r="L49" i="3" s="1"/>
  <c r="AN25" i="3"/>
  <c r="AS26" i="3"/>
  <c r="Q27" i="3"/>
  <c r="E30" i="3"/>
  <c r="Z32" i="3"/>
  <c r="AS32" i="3"/>
  <c r="R33" i="3"/>
  <c r="Y83" i="4"/>
  <c r="D70" i="4"/>
  <c r="D72" i="4" s="1"/>
  <c r="D81" i="4" s="1"/>
  <c r="D83" i="4" s="1"/>
  <c r="AU74" i="4"/>
  <c r="F31" i="3"/>
  <c r="F24" i="3"/>
  <c r="F49" i="3" s="1"/>
  <c r="F17" i="3"/>
  <c r="F34" i="3"/>
  <c r="F27" i="3"/>
  <c r="F20" i="3"/>
  <c r="F32" i="3"/>
  <c r="F35" i="3"/>
  <c r="F28" i="3"/>
  <c r="T31" i="3"/>
  <c r="T24" i="3"/>
  <c r="T17" i="3"/>
  <c r="U76" i="4"/>
  <c r="T34" i="3"/>
  <c r="T27" i="3"/>
  <c r="T20" i="3"/>
  <c r="U70" i="4"/>
  <c r="U72" i="4" s="1"/>
  <c r="U81" i="4" s="1"/>
  <c r="U83" i="4" s="1"/>
  <c r="T41" i="3"/>
  <c r="T43" i="3" s="1"/>
  <c r="T45" i="3" s="1"/>
  <c r="T46" i="3" s="1"/>
  <c r="T32" i="3"/>
  <c r="T35" i="3"/>
  <c r="T28" i="3"/>
  <c r="AH31" i="3"/>
  <c r="AH24" i="3"/>
  <c r="AH49" i="3" s="1"/>
  <c r="AH17" i="3"/>
  <c r="AI76" i="4"/>
  <c r="AH34" i="3"/>
  <c r="AH27" i="3"/>
  <c r="AH20" i="3"/>
  <c r="AI70" i="4"/>
  <c r="AH41" i="3"/>
  <c r="AH43" i="3" s="1"/>
  <c r="AH32" i="3"/>
  <c r="AH25" i="3"/>
  <c r="AH35" i="3"/>
  <c r="AH28" i="3"/>
  <c r="AV31" i="3"/>
  <c r="AV24" i="3"/>
  <c r="AV17" i="3"/>
  <c r="AW76" i="4"/>
  <c r="AV34" i="3"/>
  <c r="AV27" i="3"/>
  <c r="AV20" i="3"/>
  <c r="AW70" i="4"/>
  <c r="AW72" i="4" s="1"/>
  <c r="AW81" i="4" s="1"/>
  <c r="AW83" i="4" s="1"/>
  <c r="AV41" i="3"/>
  <c r="AV43" i="3" s="1"/>
  <c r="AV32" i="3"/>
  <c r="AV25" i="3"/>
  <c r="AV35" i="3"/>
  <c r="AV28" i="3"/>
  <c r="AE35" i="3"/>
  <c r="AE28" i="3"/>
  <c r="AE21" i="3"/>
  <c r="AE14" i="3"/>
  <c r="AE49" i="3" s="1"/>
  <c r="AE31" i="3"/>
  <c r="AE24" i="3"/>
  <c r="AE17" i="3"/>
  <c r="AF74" i="4"/>
  <c r="AF68" i="4"/>
  <c r="AE36" i="3"/>
  <c r="AE29" i="3"/>
  <c r="AE51" i="3" s="1"/>
  <c r="AV45" i="3"/>
  <c r="L11" i="3"/>
  <c r="N49" i="3"/>
  <c r="AS20" i="3"/>
  <c r="AN35" i="3"/>
  <c r="M70" i="4"/>
  <c r="D35" i="3"/>
  <c r="D28" i="3"/>
  <c r="D21" i="3"/>
  <c r="D31" i="3"/>
  <c r="D24" i="3"/>
  <c r="D49" i="3" s="1"/>
  <c r="D17" i="3"/>
  <c r="D36" i="3"/>
  <c r="D29" i="3"/>
  <c r="D51" i="3" s="1"/>
  <c r="D32" i="3"/>
  <c r="AF35" i="3"/>
  <c r="AF28" i="3"/>
  <c r="AF21" i="3"/>
  <c r="AF14" i="3"/>
  <c r="AF49" i="3" s="1"/>
  <c r="AF31" i="3"/>
  <c r="AF24" i="3"/>
  <c r="AF17" i="3"/>
  <c r="AG68" i="4"/>
  <c r="AF36" i="3"/>
  <c r="AF29" i="3"/>
  <c r="AF51" i="3" s="1"/>
  <c r="AF32" i="3"/>
  <c r="Q10" i="3"/>
  <c r="L20" i="3"/>
  <c r="D30" i="3"/>
  <c r="C34" i="3"/>
  <c r="X83" i="4"/>
  <c r="AG31" i="3"/>
  <c r="AG24" i="3"/>
  <c r="AG17" i="3"/>
  <c r="AH76" i="4"/>
  <c r="AG34" i="3"/>
  <c r="AG27" i="3"/>
  <c r="AG20" i="3"/>
  <c r="AG32" i="3"/>
  <c r="AG25" i="3"/>
  <c r="Z8" i="3"/>
  <c r="AN8" i="3"/>
  <c r="AF10" i="3"/>
  <c r="C7" i="3"/>
  <c r="Q7" i="3"/>
  <c r="AE7" i="3"/>
  <c r="AS7" i="3"/>
  <c r="E10" i="3"/>
  <c r="S10" i="3"/>
  <c r="AG10" i="3"/>
  <c r="AU10" i="3"/>
  <c r="C14" i="3"/>
  <c r="C49" i="3" s="1"/>
  <c r="Q14" i="3"/>
  <c r="AG14" i="3"/>
  <c r="AG49" i="3" s="1"/>
  <c r="C15" i="3"/>
  <c r="R15" i="3"/>
  <c r="AG15" i="3"/>
  <c r="Q16" i="3"/>
  <c r="AF16" i="3"/>
  <c r="AU16" i="3"/>
  <c r="AE20" i="3"/>
  <c r="AN21" i="3"/>
  <c r="Z23" i="3"/>
  <c r="AT26" i="3"/>
  <c r="R27" i="3"/>
  <c r="L31" i="3"/>
  <c r="C33" i="3"/>
  <c r="S33" i="3"/>
  <c r="AI51" i="3"/>
  <c r="AS34" i="3"/>
  <c r="AS37" i="3"/>
  <c r="AG41" i="3"/>
  <c r="AG43" i="3" s="1"/>
  <c r="E70" i="4"/>
  <c r="AT70" i="4"/>
  <c r="AV74" i="4"/>
  <c r="G34" i="3"/>
  <c r="G27" i="3"/>
  <c r="G20" i="3"/>
  <c r="G37" i="3"/>
  <c r="G30" i="3"/>
  <c r="G23" i="3"/>
  <c r="G16" i="3"/>
  <c r="G35" i="3"/>
  <c r="G28" i="3"/>
  <c r="V76" i="4"/>
  <c r="U34" i="3"/>
  <c r="U27" i="3"/>
  <c r="U20" i="3"/>
  <c r="V70" i="4"/>
  <c r="U41" i="3"/>
  <c r="U43" i="3" s="1"/>
  <c r="U45" i="3" s="1"/>
  <c r="U37" i="3"/>
  <c r="U30" i="3"/>
  <c r="U23" i="3"/>
  <c r="U16" i="3"/>
  <c r="U35" i="3"/>
  <c r="U28" i="3"/>
  <c r="AJ76" i="4"/>
  <c r="AI34" i="3"/>
  <c r="AI27" i="3"/>
  <c r="AI20" i="3"/>
  <c r="AJ70" i="4"/>
  <c r="AI41" i="3"/>
  <c r="AI43" i="3" s="1"/>
  <c r="AI45" i="3" s="1"/>
  <c r="AI37" i="3"/>
  <c r="AI30" i="3"/>
  <c r="AI23" i="3"/>
  <c r="AI16" i="3"/>
  <c r="AI35" i="3"/>
  <c r="AI28" i="3"/>
  <c r="AE11" i="3"/>
  <c r="AT18" i="3"/>
  <c r="AF26" i="3"/>
  <c r="E51" i="3"/>
  <c r="U51" i="3"/>
  <c r="Z35" i="3"/>
  <c r="AE37" i="3"/>
  <c r="D63" i="4"/>
  <c r="D76" i="4" s="1"/>
  <c r="R63" i="4"/>
  <c r="R76" i="4" s="1"/>
  <c r="AH68" i="4"/>
  <c r="AV70" i="4"/>
  <c r="AV72" i="4" s="1"/>
  <c r="AV81" i="4" s="1"/>
  <c r="AV83" i="4" s="1"/>
  <c r="AT76" i="4"/>
  <c r="C11" i="3"/>
  <c r="Q11" i="3"/>
  <c r="AS11" i="3"/>
  <c r="D16" i="3"/>
  <c r="AE18" i="3"/>
  <c r="AS19" i="3"/>
  <c r="Z25" i="3"/>
  <c r="AN28" i="3"/>
  <c r="L9" i="3"/>
  <c r="Z9" i="3"/>
  <c r="Z45" i="3" s="1"/>
  <c r="AN9" i="3"/>
  <c r="AN45" i="3" s="1"/>
  <c r="D11" i="3"/>
  <c r="R11" i="3"/>
  <c r="AF11" i="3"/>
  <c r="AT11" i="3"/>
  <c r="E16" i="3"/>
  <c r="Z17" i="3"/>
  <c r="Q18" i="3"/>
  <c r="AF18" i="3"/>
  <c r="AU18" i="3"/>
  <c r="AE19" i="3"/>
  <c r="AT19" i="3"/>
  <c r="Q20" i="3"/>
  <c r="Z21" i="3"/>
  <c r="AS22" i="3"/>
  <c r="AS25" i="3"/>
  <c r="Q26" i="3"/>
  <c r="AG26" i="3"/>
  <c r="C27" i="3"/>
  <c r="S29" i="3"/>
  <c r="L32" i="3"/>
  <c r="AE32" i="3"/>
  <c r="F33" i="3"/>
  <c r="F51" i="3" s="1"/>
  <c r="F36" i="3"/>
  <c r="AF37" i="3"/>
  <c r="AV37" i="3"/>
  <c r="L83" i="4"/>
  <c r="AI68" i="4"/>
  <c r="AF70" i="4"/>
  <c r="F72" i="4"/>
  <c r="F81" i="4" s="1"/>
  <c r="F83" i="4" s="1"/>
  <c r="AG74" i="4"/>
  <c r="AU76" i="4"/>
  <c r="H49" i="4"/>
  <c r="H63" i="4" s="1"/>
  <c r="H76" i="4" s="1"/>
  <c r="I49" i="4"/>
  <c r="I63" i="4" s="1"/>
  <c r="I76" i="4" s="1"/>
  <c r="J49" i="4"/>
  <c r="J63" i="4" s="1"/>
  <c r="J76" i="4" s="1"/>
  <c r="AB68" i="4"/>
  <c r="AP68" i="4"/>
  <c r="U46" i="3" l="1"/>
  <c r="V46" i="3" s="1"/>
  <c r="W46" i="3" s="1"/>
  <c r="X46" i="3" s="1"/>
  <c r="Y46" i="3" s="1"/>
  <c r="Z46" i="3" s="1"/>
  <c r="AA46" i="3" s="1"/>
  <c r="AB46" i="3" s="1"/>
  <c r="AC46" i="3" s="1"/>
  <c r="AD46" i="3" s="1"/>
  <c r="AE46" i="3" s="1"/>
  <c r="AF46" i="3" s="1"/>
  <c r="AG46" i="3" s="1"/>
  <c r="AH46" i="3" s="1"/>
  <c r="AI46" i="3" s="1"/>
  <c r="AJ46" i="3" s="1"/>
  <c r="AK46" i="3" s="1"/>
  <c r="AL46" i="3" s="1"/>
  <c r="AM46" i="3" s="1"/>
  <c r="AN46" i="3" s="1"/>
  <c r="AO46" i="3" s="1"/>
  <c r="AP46" i="3" s="1"/>
  <c r="AQ46" i="3" s="1"/>
  <c r="AR46" i="3" s="1"/>
  <c r="AS46" i="3" s="1"/>
  <c r="AT46" i="3" s="1"/>
  <c r="AU46" i="3" s="1"/>
  <c r="AV46" i="3" s="1"/>
  <c r="AA72" i="4"/>
  <c r="AA81" i="4" s="1"/>
  <c r="AA83" i="4" s="1"/>
  <c r="C72" i="4"/>
  <c r="C81" i="4" s="1"/>
  <c r="C83" i="4"/>
  <c r="S51" i="3"/>
  <c r="AD49" i="3"/>
  <c r="AD51" i="3"/>
  <c r="AE72" i="4"/>
  <c r="AE81" i="4" s="1"/>
  <c r="AE83" i="4"/>
  <c r="C51" i="3"/>
  <c r="Q49" i="3"/>
  <c r="AF72" i="4"/>
  <c r="AF81" i="4" s="1"/>
  <c r="AF83" i="4"/>
  <c r="Z51" i="3"/>
  <c r="L51" i="3"/>
  <c r="AG72" i="4"/>
  <c r="AG81" i="4" s="1"/>
  <c r="AG83" i="4" s="1"/>
  <c r="R51" i="3"/>
  <c r="AO72" i="4"/>
  <c r="AO81" i="4" s="1"/>
  <c r="AO83" i="4" s="1"/>
  <c r="AD45" i="3"/>
  <c r="AS72" i="4"/>
  <c r="AS81" i="4" s="1"/>
  <c r="AS83" i="4"/>
  <c r="AT72" i="4"/>
  <c r="AT81" i="4" s="1"/>
  <c r="AT83" i="4"/>
  <c r="AH72" i="4"/>
  <c r="AH81" i="4" s="1"/>
  <c r="AH83" i="4" s="1"/>
  <c r="AB72" i="4"/>
  <c r="AB81" i="4" s="1"/>
  <c r="AB83" i="4" s="1"/>
  <c r="AU72" i="4"/>
  <c r="AU81" i="4" s="1"/>
  <c r="AU83" i="4" s="1"/>
  <c r="AI72" i="4"/>
  <c r="AI81" i="4" s="1"/>
  <c r="AI83" i="4" s="1"/>
  <c r="Q72" i="4"/>
  <c r="Q81" i="4" s="1"/>
  <c r="Q83" i="4"/>
  <c r="AN51" i="3"/>
  <c r="T72" i="4"/>
  <c r="T81" i="4" s="1"/>
  <c r="T83" i="4" s="1"/>
  <c r="AP72" i="4"/>
  <c r="AP81" i="4" s="1"/>
  <c r="AP83" i="4" s="1"/>
  <c r="AE45" i="3"/>
  <c r="P51" i="3"/>
</calcChain>
</file>

<file path=xl/sharedStrings.xml><?xml version="1.0" encoding="utf-8"?>
<sst xmlns="http://schemas.openxmlformats.org/spreadsheetml/2006/main" count="2366" uniqueCount="753">
  <si>
    <t>En % du PIB</t>
  </si>
  <si>
    <t>N</t>
  </si>
  <si>
    <t>Total des actifs non financiers</t>
  </si>
  <si>
    <t>N1</t>
  </si>
  <si>
    <t>Actifs non financiers produits</t>
  </si>
  <si>
    <t>N11</t>
  </si>
  <si>
    <t xml:space="preserve">  Actifs fixes par type d’actifs</t>
  </si>
  <si>
    <t>N11K</t>
  </si>
  <si>
    <t xml:space="preserve">    Constructions</t>
  </si>
  <si>
    <t>N111</t>
  </si>
  <si>
    <t xml:space="preserve">    Logements</t>
  </si>
  <si>
    <t>N112</t>
  </si>
  <si>
    <t xml:space="preserve">    Autres bâtiments et ouvrages de génie civil</t>
  </si>
  <si>
    <t>N1121</t>
  </si>
  <si>
    <t xml:space="preserve">      Bâtiments non résidentiels</t>
  </si>
  <si>
    <t>N1122</t>
  </si>
  <si>
    <t xml:space="preserve">      Autres ouvrages de génie civil</t>
  </si>
  <si>
    <t>N113</t>
  </si>
  <si>
    <t xml:space="preserve">    Machines et équipements</t>
  </si>
  <si>
    <t>N1131</t>
  </si>
  <si>
    <t xml:space="preserve">      Matériels de transport</t>
  </si>
  <si>
    <t>N1132</t>
  </si>
  <si>
    <t xml:space="preserve">      Équipements TIC</t>
  </si>
  <si>
    <t>N1139</t>
  </si>
  <si>
    <t xml:space="preserve">      Autres machines et équipements</t>
  </si>
  <si>
    <t>N114</t>
  </si>
  <si>
    <t xml:space="preserve">    Systèmes d’armes</t>
  </si>
  <si>
    <t>N115</t>
  </si>
  <si>
    <t xml:space="preserve">    Ressources biologiques cultivées</t>
  </si>
  <si>
    <t>N117</t>
  </si>
  <si>
    <t xml:space="preserve">    Droits de propriété intellectuelle</t>
  </si>
  <si>
    <t>N1171</t>
  </si>
  <si>
    <t xml:space="preserve">      Recherche et développement</t>
  </si>
  <si>
    <t>N1173</t>
  </si>
  <si>
    <t xml:space="preserve">      Logiciels et bases de données</t>
  </si>
  <si>
    <t>N1174</t>
  </si>
  <si>
    <t xml:space="preserve">      Œuvres récréatives, littéraires ou artistiques originales</t>
  </si>
  <si>
    <t>N12</t>
  </si>
  <si>
    <t xml:space="preserve">  Stocks par type de stocks</t>
  </si>
  <si>
    <t>N13</t>
  </si>
  <si>
    <t xml:space="preserve">  Objets de valeur</t>
  </si>
  <si>
    <t>N2</t>
  </si>
  <si>
    <t>Actifs non financiers non produits</t>
  </si>
  <si>
    <t>N21</t>
  </si>
  <si>
    <t xml:space="preserve">  Ressources naturelles</t>
  </si>
  <si>
    <t>N211</t>
  </si>
  <si>
    <t xml:space="preserve">    Terrains</t>
  </si>
  <si>
    <t>N2111</t>
  </si>
  <si>
    <t xml:space="preserve">      Terrains supportant des bâtiments et des ouvrages de génie civil</t>
  </si>
  <si>
    <t>N2112</t>
  </si>
  <si>
    <t xml:space="preserve">      Terrains cultivés</t>
  </si>
  <si>
    <t>N2113</t>
  </si>
  <si>
    <t xml:space="preserve">      Terrains et plans d’eau de loisirs</t>
  </si>
  <si>
    <t>N2119</t>
  </si>
  <si>
    <t xml:space="preserve">      Autres terrains et plans d’eau</t>
  </si>
  <si>
    <t>N212</t>
  </si>
  <si>
    <t xml:space="preserve">    Réserves de minerais et de produits énergétiques</t>
  </si>
  <si>
    <t>N214</t>
  </si>
  <si>
    <t xml:space="preserve">    Ressources en eau</t>
  </si>
  <si>
    <t>N22</t>
  </si>
  <si>
    <t xml:space="preserve">  Contrats, baux et licences </t>
  </si>
  <si>
    <t>N23</t>
  </si>
  <si>
    <t xml:space="preserve">  Achats moins ventes de fonds commerciaux et d’autres actifs commerciaux</t>
  </si>
  <si>
    <t>Flux net financier (actif-passif)</t>
  </si>
  <si>
    <t>Charges d'intérêts nets</t>
  </si>
  <si>
    <t>Flux net financier primaire</t>
  </si>
  <si>
    <t>Valeur nette</t>
  </si>
  <si>
    <t>Cumul valeur nette</t>
  </si>
  <si>
    <t>Autres</t>
  </si>
  <si>
    <t xml:space="preserve">8.204 – Compte de patrimoine des administrations publiques (S13) </t>
  </si>
  <si>
    <t>Unité : Milliards d'euros, en fin d'année</t>
  </si>
  <si>
    <t/>
  </si>
  <si>
    <t>NN</t>
  </si>
  <si>
    <t>Total des actifs non financiers (net)</t>
  </si>
  <si>
    <t>N1N</t>
  </si>
  <si>
    <t>Actifs non financiers produits (net)</t>
  </si>
  <si>
    <t>N11N</t>
  </si>
  <si>
    <t xml:space="preserve">  Actifs fixes par type d’actifs (net)</t>
  </si>
  <si>
    <t>N11KN</t>
  </si>
  <si>
    <t xml:space="preserve">  Constructions (net)</t>
  </si>
  <si>
    <t>N111N</t>
  </si>
  <si>
    <t xml:space="preserve">    Logements (net)</t>
  </si>
  <si>
    <t>N112N</t>
  </si>
  <si>
    <t xml:space="preserve">    Autres bâtiments et ouvrages de génie civil (net)</t>
  </si>
  <si>
    <t>N1121N</t>
  </si>
  <si>
    <t xml:space="preserve">      Bâtiments non résidentiels (net)</t>
  </si>
  <si>
    <t>N1122N</t>
  </si>
  <si>
    <t xml:space="preserve">      Autres ouvrages de génie civil (net)</t>
  </si>
  <si>
    <t>N113N</t>
  </si>
  <si>
    <t xml:space="preserve">    Machines et équipements (net)</t>
  </si>
  <si>
    <t>N1131N</t>
  </si>
  <si>
    <t xml:space="preserve">      Matériels de transport (net)</t>
  </si>
  <si>
    <t>N1132N</t>
  </si>
  <si>
    <t xml:space="preserve">      Équipements TIC (net)</t>
  </si>
  <si>
    <t>N1139N</t>
  </si>
  <si>
    <t xml:space="preserve">      Autres machines et équipements (net)</t>
  </si>
  <si>
    <t>N114N</t>
  </si>
  <si>
    <t xml:space="preserve">    Systèmes d’armes (net)</t>
  </si>
  <si>
    <t>N115N</t>
  </si>
  <si>
    <t xml:space="preserve">    Ressources biologiques cultivées (net)</t>
  </si>
  <si>
    <t>N117N</t>
  </si>
  <si>
    <t xml:space="preserve">    Droits de propriété intellectuelle (net)</t>
  </si>
  <si>
    <t>N1171N</t>
  </si>
  <si>
    <t xml:space="preserve">      Recherche et développement (net)</t>
  </si>
  <si>
    <t>N1173N</t>
  </si>
  <si>
    <t xml:space="preserve">      Logiciels et bases de données (net)</t>
  </si>
  <si>
    <t>N1174N</t>
  </si>
  <si>
    <t xml:space="preserve">      Œuvres récréatives, littéraires ou artistiques originales (net)</t>
  </si>
  <si>
    <t>N12N</t>
  </si>
  <si>
    <t xml:space="preserve">  Stocks par type de stocks (net)</t>
  </si>
  <si>
    <t>N13N</t>
  </si>
  <si>
    <t xml:space="preserve">  Objets de valeur (net)</t>
  </si>
  <si>
    <t>N2N</t>
  </si>
  <si>
    <t>Actifs non financiers non produits (net)</t>
  </si>
  <si>
    <t>N21N</t>
  </si>
  <si>
    <t xml:space="preserve">  Ressources naturelles (net)</t>
  </si>
  <si>
    <t>N211N</t>
  </si>
  <si>
    <t xml:space="preserve">    Terrains (net)</t>
  </si>
  <si>
    <t>N2111N</t>
  </si>
  <si>
    <t xml:space="preserve">      Terrains supportant des bâtiments et des ouvrages de génie civil (net)</t>
  </si>
  <si>
    <t>N2112N</t>
  </si>
  <si>
    <t xml:space="preserve">      Terrains cultivés (net)</t>
  </si>
  <si>
    <t>N2113N</t>
  </si>
  <si>
    <t xml:space="preserve">      Terrains et plans d’eau de loisirs (net)</t>
  </si>
  <si>
    <t>N2119N</t>
  </si>
  <si>
    <t xml:space="preserve">      Autres terrains et plans d’eau (net)</t>
  </si>
  <si>
    <t>N212N</t>
  </si>
  <si>
    <t xml:space="preserve">    Réserves de minerais et de produits énergétiques (net)</t>
  </si>
  <si>
    <t>N214N</t>
  </si>
  <si>
    <t xml:space="preserve">    Ressources en eau (net)</t>
  </si>
  <si>
    <t>N22N</t>
  </si>
  <si>
    <t xml:space="preserve">  Contrats, baux et licences  (net)</t>
  </si>
  <si>
    <t>N23N</t>
  </si>
  <si>
    <t xml:space="preserve">  Achats moins ventes de fonds commerciaux et d’autres actifs commerciaux (net)</t>
  </si>
  <si>
    <t>F</t>
  </si>
  <si>
    <t>Total des actifs financiers</t>
  </si>
  <si>
    <t>F1</t>
  </si>
  <si>
    <t>Or monétaire et droits de tirage spéciaux (DTS)</t>
  </si>
  <si>
    <t>F2</t>
  </si>
  <si>
    <t>Numéraire et dépôts</t>
  </si>
  <si>
    <t>F3</t>
  </si>
  <si>
    <t>Titres de créance</t>
  </si>
  <si>
    <t>F4</t>
  </si>
  <si>
    <t>Crédits</t>
  </si>
  <si>
    <t>F5</t>
  </si>
  <si>
    <t>Actions et parts de fonds d’investissement</t>
  </si>
  <si>
    <t>F511</t>
  </si>
  <si>
    <t xml:space="preserve">    dont Actions cotées</t>
  </si>
  <si>
    <t>F6</t>
  </si>
  <si>
    <t>Systèmes d’assurance, de pension et de garanties standard</t>
  </si>
  <si>
    <t>F7</t>
  </si>
  <si>
    <t>Produits financiers dérivés et options sur titres des salariés</t>
  </si>
  <si>
    <t>F8</t>
  </si>
  <si>
    <t>Autres comptes à recevoir / à payer</t>
  </si>
  <si>
    <t>FN</t>
  </si>
  <si>
    <t>Total des actifs</t>
  </si>
  <si>
    <t>Total des passifs financiers</t>
  </si>
  <si>
    <t>B90</t>
  </si>
  <si>
    <t>Source : Comptes nationaux annuels (base 2020)</t>
  </si>
  <si>
    <t>Dette financiere brute (en % du PIB)</t>
  </si>
  <si>
    <t>Dette financiere brute (- autres comptes à payer) (en % du PIB)</t>
  </si>
  <si>
    <t>Actifs financiers (en % du PIB)</t>
  </si>
  <si>
    <t>Dette financière nette (en % du PIB)</t>
  </si>
  <si>
    <t>Actifs non financiers (en % du PIB)</t>
  </si>
  <si>
    <t>Valeur nette (en % du PIB)</t>
  </si>
  <si>
    <t>Dette publique au sens de Maastricht</t>
  </si>
  <si>
    <t>Dette financière nette</t>
  </si>
  <si>
    <t>Dette financière brute (pour graph empilé)</t>
  </si>
  <si>
    <t>PIB</t>
  </si>
  <si>
    <t>Valeur nette (en Mds euros de 2011)</t>
  </si>
  <si>
    <t>Valeur nette par habitant</t>
  </si>
  <si>
    <t>Population France metropolitaine au 1er janvier n+1</t>
  </si>
  <si>
    <t>7.301 – Compte des administrations publiques (S13)</t>
  </si>
  <si>
    <t>Unité : Milliard d'euros</t>
  </si>
  <si>
    <t>1949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</si>
  <si>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</si>
  <si>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</si>
  <si>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</si>
  <si>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</si>
  <si>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</si>
  <si>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</si>
  <si>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</si>
  <si>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</si>
  <si>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</si>
  <si>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</si>
  <si>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</si>
  <si>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</si>
  <si>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</si>
  <si>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</si>
  <si>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</si>
  <si>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</si>
  <si>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</si>
  <si>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</si>
  <si>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</si>
  <si>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</si>
  <si>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</si>
  <si>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</si>
  <si>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</si>
  <si>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</si>
  <si>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</si>
  <si>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</si>
  <si>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</si>
  <si>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</si>
  <si>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</si>
  <si>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</si>
  <si>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</si>
  <si>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</si>
  <si>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</si>
  <si>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</si>
  <si>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</si>
  <si>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</si>
  <si>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</si>
  <si>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</si>
  <si>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</si>
  <si>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</si>
  <si>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</si>
  <si>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</si>
  <si>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</si>
  <si>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</si>
  <si>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</si>
  <si>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</si>
  <si>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</si>
  <si>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</si>
  <si>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</si>
  <si>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</si>
  <si>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</si>
  <si>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</si>
  <si>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</si>
  <si>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</si>
  <si>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</si>
  <si>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</si>
  <si>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</si>
  <si>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</si>
  <si>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</si>
  <si>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</si>
  <si>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</si>
  <si>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</si>
  <si>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</si>
  <si>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</si>
  <si>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</si>
  <si>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</si>
  <si>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</si>
  <si>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</si>
  <si>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</si>
  <si>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</si>
  <si>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</si>
  <si>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</si>
  <si>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</si>
  <si>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</si>
  <si>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</si>
  <si>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Compte de production</t>
  </si>
  <si>
    <t>Ressources</t>
  </si>
  <si>
    <t>P1</t>
  </si>
  <si>
    <t>Production</t>
  </si>
  <si>
    <t>P11</t>
  </si>
  <si>
    <t>Production marchande</t>
  </si>
  <si>
    <t>P12</t>
  </si>
  <si>
    <t>Production pour usage final propre</t>
  </si>
  <si>
    <t>P13</t>
  </si>
  <si>
    <t>Production non marchande</t>
  </si>
  <si>
    <t>Emplois</t>
  </si>
  <si>
    <t>P2</t>
  </si>
  <si>
    <t>Consommation intermédiaire</t>
  </si>
  <si>
    <t>B1G</t>
  </si>
  <si>
    <t>Valeur ajoutée brute</t>
  </si>
  <si>
    <t>P51C</t>
  </si>
  <si>
    <t>Consommation de capital fixe</t>
  </si>
  <si>
    <t>B1N</t>
  </si>
  <si>
    <t>Valeur ajoutée nette de CCF (*)</t>
  </si>
  <si>
    <t>Compte d'exploitation</t>
  </si>
  <si>
    <t>D1</t>
  </si>
  <si>
    <t>Rémunération des salariés</t>
  </si>
  <si>
    <t>D11</t>
  </si>
  <si>
    <t>Salaires et traitements bruts</t>
  </si>
  <si>
    <t>D12</t>
  </si>
  <si>
    <t>Cotisations sociales à la charge des employeurs</t>
  </si>
  <si>
    <t>D121</t>
  </si>
  <si>
    <t>Cotisations sociales effectives à la charge des employeurs</t>
  </si>
  <si>
    <t>D122</t>
  </si>
  <si>
    <t>Cotisations sociales imputées à la charge des employeurs</t>
  </si>
  <si>
    <t>D29</t>
  </si>
  <si>
    <t>Autres impôts sur la production</t>
  </si>
  <si>
    <t>D291</t>
  </si>
  <si>
    <t>Impôts sur les salaires et la main d’œuvre</t>
  </si>
  <si>
    <t>D292</t>
  </si>
  <si>
    <t>Impôts divers sur la production</t>
  </si>
  <si>
    <t>D39</t>
  </si>
  <si>
    <t>Autres subventions sur la production</t>
  </si>
  <si>
    <t>B2G</t>
  </si>
  <si>
    <t>Excédent brut d’exploitation</t>
  </si>
  <si>
    <t>B2N</t>
  </si>
  <si>
    <t>Excédent d’exploitation net de CCF (*)</t>
  </si>
  <si>
    <t>Compte d'affectation des revenus primaires</t>
  </si>
  <si>
    <t>D2</t>
  </si>
  <si>
    <t>Impôts sur la production et les importations</t>
  </si>
  <si>
    <t>D21</t>
  </si>
  <si>
    <t>Impôts sur les produits</t>
  </si>
  <si>
    <t>D211</t>
  </si>
  <si>
    <t>Taxes de type TVA</t>
  </si>
  <si>
    <t>D212</t>
  </si>
  <si>
    <t>Impôts et droits sur les importations, à l’exclusion de la TVA</t>
  </si>
  <si>
    <t>D214</t>
  </si>
  <si>
    <t>Impôts sur les produits, à l‘exclusion de la TVA et des impôts sur les importations</t>
  </si>
  <si>
    <t>D3</t>
  </si>
  <si>
    <t>Subventions</t>
  </si>
  <si>
    <t>D31</t>
  </si>
  <si>
    <t>Subventions sur les produits</t>
  </si>
  <si>
    <t>D391</t>
  </si>
  <si>
    <t>Subventions sur rémunérations</t>
  </si>
  <si>
    <t>D392</t>
  </si>
  <si>
    <t>Bonifications d’intérêts</t>
  </si>
  <si>
    <t>D399</t>
  </si>
  <si>
    <t>Autres subventions d’exploitation</t>
  </si>
  <si>
    <t>D4</t>
  </si>
  <si>
    <t>Revenus de la propriété</t>
  </si>
  <si>
    <t>D41</t>
  </si>
  <si>
    <t>Intérêts</t>
  </si>
  <si>
    <t>D42</t>
  </si>
  <si>
    <t>Revenus distribués des sociétés</t>
  </si>
  <si>
    <t>D421</t>
  </si>
  <si>
    <t>Dividendes</t>
  </si>
  <si>
    <t>D422</t>
  </si>
  <si>
    <t>Prélèvements sur les revenus des quasi-sociétés</t>
  </si>
  <si>
    <t>D43</t>
  </si>
  <si>
    <t>Bénéfices réinvestis d’investissements directs étrangers</t>
  </si>
  <si>
    <t>D44</t>
  </si>
  <si>
    <t>Revenus d’investissements</t>
  </si>
  <si>
    <t>D45</t>
  </si>
  <si>
    <t>Loyers</t>
  </si>
  <si>
    <t>B5G</t>
  </si>
  <si>
    <t>Solde brut des revenus primaires</t>
  </si>
  <si>
    <t>B5N</t>
  </si>
  <si>
    <t>Solde des revenus primaires net de CCF (*)</t>
  </si>
  <si>
    <t>Compte de distribution secondaire du revenu</t>
  </si>
  <si>
    <t>D5</t>
  </si>
  <si>
    <t>Impôts courants sur le revenu, le patrimoine, etc.</t>
  </si>
  <si>
    <t>D51</t>
  </si>
  <si>
    <t>Impôts sur le revenu</t>
  </si>
  <si>
    <t>D59</t>
  </si>
  <si>
    <t>Autres impôts courants</t>
  </si>
  <si>
    <t>D61</t>
  </si>
  <si>
    <t>Cotisations sociales nettes</t>
  </si>
  <si>
    <t>D611</t>
  </si>
  <si>
    <t>D612</t>
  </si>
  <si>
    <t>D613</t>
  </si>
  <si>
    <t>Cotisations sociales effectives à la charge des ménages</t>
  </si>
  <si>
    <t>D613CE</t>
  </si>
  <si>
    <t>Cotisations sociales effectives obligatoires à la charge des salariés</t>
  </si>
  <si>
    <t>D613NSI</t>
  </si>
  <si>
    <t>Cotisations des non salariés</t>
  </si>
  <si>
    <t>D7</t>
  </si>
  <si>
    <t>Autres transferts courants</t>
  </si>
  <si>
    <t>D7S</t>
  </si>
  <si>
    <t>Autres transferts courants (voir note) (***)</t>
  </si>
  <si>
    <t>D71</t>
  </si>
  <si>
    <t>Primes nettes d’assurance-dommages</t>
  </si>
  <si>
    <t>D72</t>
  </si>
  <si>
    <t>Indemnités d’assurance-dommages</t>
  </si>
  <si>
    <t>D73</t>
  </si>
  <si>
    <t>Transferts courants entre administrations publiques (**)</t>
  </si>
  <si>
    <t>D731</t>
  </si>
  <si>
    <t>Transferts courants entre sous-secteurs des apu</t>
  </si>
  <si>
    <t>D732</t>
  </si>
  <si>
    <t>Transferts courants internes aux sous-secteurs des apu</t>
  </si>
  <si>
    <t>D733</t>
  </si>
  <si>
    <t>Transferts de recettes fiscales</t>
  </si>
  <si>
    <t>D74</t>
  </si>
  <si>
    <t>Coopération internationale courante</t>
  </si>
  <si>
    <t>D75</t>
  </si>
  <si>
    <t>Transferts courants divers</t>
  </si>
  <si>
    <t>D751</t>
  </si>
  <si>
    <t>Transferts courants aux ISBLSM</t>
  </si>
  <si>
    <t>D759</t>
  </si>
  <si>
    <t>Autres transferts courants divers</t>
  </si>
  <si>
    <t>D76</t>
  </si>
  <si>
    <t>Ressources propres de l’UE fondées sur la TVA et le RNB</t>
  </si>
  <si>
    <t>D62</t>
  </si>
  <si>
    <t>Prestations sociales autres que transferts sociaux en nature</t>
  </si>
  <si>
    <t>D621</t>
  </si>
  <si>
    <t>Prestations de sécurité sociale en espèces</t>
  </si>
  <si>
    <t>D622</t>
  </si>
  <si>
    <t>Autres prestations d’assurance sociale</t>
  </si>
  <si>
    <t>D623</t>
  </si>
  <si>
    <t>Prestations d’assurance sociale en espèces</t>
  </si>
  <si>
    <t>B6G</t>
  </si>
  <si>
    <t>Revenu disponible brut</t>
  </si>
  <si>
    <t>B6N</t>
  </si>
  <si>
    <t>Revenu disponible net de CCF (*)</t>
  </si>
  <si>
    <t>Compte d'utilisation du revenu</t>
  </si>
  <si>
    <t>P3</t>
  </si>
  <si>
    <t>Dépense de consommation finale</t>
  </si>
  <si>
    <t>P31</t>
  </si>
  <si>
    <t>Dépense de consommation individuelle</t>
  </si>
  <si>
    <t>P32</t>
  </si>
  <si>
    <t>Dépense de consommation collective</t>
  </si>
  <si>
    <t>B8G</t>
  </si>
  <si>
    <t>Épargne brute</t>
  </si>
  <si>
    <t>B8N</t>
  </si>
  <si>
    <t>Épargne brute net de CCF (*)</t>
  </si>
  <si>
    <t>Compte de capital</t>
  </si>
  <si>
    <t>D9R</t>
  </si>
  <si>
    <t>Transferts en capital à recevoir</t>
  </si>
  <si>
    <t>D91R</t>
  </si>
  <si>
    <t>Impôts en capital à recevoir</t>
  </si>
  <si>
    <t>D92R</t>
  </si>
  <si>
    <t>Aides à l’investissement à recevoir</t>
  </si>
  <si>
    <t>D99R</t>
  </si>
  <si>
    <t>Autres transferts en capital à recevoir</t>
  </si>
  <si>
    <t>D9P</t>
  </si>
  <si>
    <t>Transferts en capital à payer</t>
  </si>
  <si>
    <t>D91P</t>
  </si>
  <si>
    <t>Impôts en capital à payer</t>
  </si>
  <si>
    <t>D92P</t>
  </si>
  <si>
    <t>Aides à l’investissement à payer</t>
  </si>
  <si>
    <t>D99P</t>
  </si>
  <si>
    <t>Autres transferts en capital à payer</t>
  </si>
  <si>
    <t>P5</t>
  </si>
  <si>
    <t>Formation brute de capital/Formation nette de capital</t>
  </si>
  <si>
    <t>P51G</t>
  </si>
  <si>
    <t>Formation brute de capital fixe</t>
  </si>
  <si>
    <t>P52</t>
  </si>
  <si>
    <t>Variation des stocks</t>
  </si>
  <si>
    <t>NP</t>
  </si>
  <si>
    <t>Acquisitions moins cessions d’actifs non produits</t>
  </si>
  <si>
    <t>B9</t>
  </si>
  <si>
    <t>Capacité (+) ou besoin (-) de financement</t>
  </si>
  <si>
    <t>Compte de redistribution du revenu en nature</t>
  </si>
  <si>
    <t>D63</t>
  </si>
  <si>
    <t>Transferts sociaux en nature</t>
  </si>
  <si>
    <t>D631</t>
  </si>
  <si>
    <t>Transferts sociaux en nature – production non marchande</t>
  </si>
  <si>
    <t>D632</t>
  </si>
  <si>
    <t>Transferts sociaux en nature – production marchande achetée</t>
  </si>
  <si>
    <t>B7G</t>
  </si>
  <si>
    <t>Revenu disponible brut ajusté</t>
  </si>
  <si>
    <t>B7N</t>
  </si>
  <si>
    <t>Revenu disponible ajusté net de CCF (*)</t>
  </si>
  <si>
    <t xml:space="preserve">Compte d'utilisation du revenu disponible ajusté </t>
  </si>
  <si>
    <t>P4</t>
  </si>
  <si>
    <t>Consommation finale effective</t>
  </si>
  <si>
    <t xml:space="preserve">Notes : </t>
  </si>
  <si>
    <t>Les montants nets (BxN) sont obtenus en retranchant la consommation de capital fixe aux montants bruts</t>
  </si>
  <si>
    <t xml:space="preserve">Le poste D73 est consolidé en emplois et ressources pour la période 1949-1977 et apparaît donc nul dans le tableau. </t>
  </si>
  <si>
    <t>Le poste D7S correspond à l'agrégation D71+D72+D73 consolidé+D74+D75+D76 pour la période 1949-1977.</t>
  </si>
  <si>
    <t>APU consolidé</t>
  </si>
  <si>
    <t>State</t>
  </si>
  <si>
    <t>Local</t>
  </si>
  <si>
    <t>Social Security</t>
  </si>
  <si>
    <t>Renewables and waste</t>
  </si>
  <si>
    <t>France</t>
  </si>
  <si>
    <t>Nuclear</t>
  </si>
  <si>
    <t>Natural gas</t>
  </si>
  <si>
    <t>Oil</t>
  </si>
  <si>
    <t>Coal</t>
  </si>
  <si>
    <t>labels</t>
  </si>
  <si>
    <t>Country</t>
  </si>
  <si>
    <t>7.2585028521060675</t>
  </si>
  <si>
    <t>Slovak Republic</t>
  </si>
  <si>
    <t>7.100267976398028</t>
  </si>
  <si>
    <t>Slovenia</t>
  </si>
  <si>
    <t>3.113530292160696</t>
  </si>
  <si>
    <t>Sweden</t>
  </si>
  <si>
    <t>7.253359284955287</t>
  </si>
  <si>
    <t>Romania</t>
  </si>
  <si>
    <t>6.1377399773522425</t>
  </si>
  <si>
    <t>Portugal</t>
  </si>
  <si>
    <t>8.896426244592405</t>
  </si>
  <si>
    <t>Poland</t>
  </si>
  <si>
    <t>Netherlands</t>
  </si>
  <si>
    <t>Malta</t>
  </si>
  <si>
    <t>Latvia</t>
  </si>
  <si>
    <t>6.509462141041683</t>
  </si>
  <si>
    <t>Lithuania</t>
  </si>
  <si>
    <t>5.7947207829041725</t>
  </si>
  <si>
    <t>Italy</t>
  </si>
  <si>
    <t>7.883928038904716</t>
  </si>
  <si>
    <t>Ireland</t>
  </si>
  <si>
    <t>6.628284974489747</t>
  </si>
  <si>
    <t>Hungary</t>
  </si>
  <si>
    <t>Croatia</t>
  </si>
  <si>
    <t>4.301557841225831</t>
  </si>
  <si>
    <t>6.288068320143508</t>
  </si>
  <si>
    <t>Finland</t>
  </si>
  <si>
    <t>5.686950701190434</t>
  </si>
  <si>
    <t>Spain</t>
  </si>
  <si>
    <t>10.751400934159777</t>
  </si>
  <si>
    <t>Greece</t>
  </si>
  <si>
    <t>10.794295644595842</t>
  </si>
  <si>
    <t>Estonia</t>
  </si>
  <si>
    <t>5.812747464849327</t>
  </si>
  <si>
    <t>Denmark</t>
  </si>
  <si>
    <t>5.865356320866539</t>
  </si>
  <si>
    <t>Germany</t>
  </si>
  <si>
    <t>10.32906134296708</t>
  </si>
  <si>
    <t>Czech Republic</t>
  </si>
  <si>
    <t>7.131360697639451</t>
  </si>
  <si>
    <t>Cyprus</t>
  </si>
  <si>
    <t>8.688642019740032</t>
  </si>
  <si>
    <t>Bulgaria</t>
  </si>
  <si>
    <t>6.567129526119687</t>
  </si>
  <si>
    <t>Belgium</t>
  </si>
  <si>
    <t>5.337908752220639</t>
  </si>
  <si>
    <t>Austria</t>
  </si>
  <si>
    <t>obj_2030</t>
  </si>
  <si>
    <t>niv_2022</t>
  </si>
  <si>
    <t>niv_1990</t>
  </si>
  <si>
    <t>Wind energy</t>
  </si>
  <si>
    <t>754.7309999999998</t>
  </si>
  <si>
    <t>2206.1129999999976</t>
  </si>
  <si>
    <t>1088.461000000003</t>
  </si>
  <si>
    <t>1229.1139999999978</t>
  </si>
  <si>
    <t>2185.0210000000006</t>
  </si>
  <si>
    <t>280.57600000000093</t>
  </si>
  <si>
    <t>134.47899999999936</t>
  </si>
  <si>
    <t>NA</t>
  </si>
  <si>
    <t>5144.3659999999945</t>
  </si>
  <si>
    <t>Rest of the EU</t>
  </si>
  <si>
    <t>6693.2759999999835</t>
  </si>
  <si>
    <t>6900.177000000011</t>
  </si>
  <si>
    <t>5666.701000000008</t>
  </si>
  <si>
    <t>2963.6919999999955</t>
  </si>
  <si>
    <t>2722.9420000000027</t>
  </si>
  <si>
    <t>2106.3840000000055</t>
  </si>
  <si>
    <t>3243.5309999999954</t>
  </si>
  <si>
    <t>2846.337999999996</t>
  </si>
  <si>
    <t>3125.5120000000024</t>
  </si>
  <si>
    <t>3905.708999999999</t>
  </si>
  <si>
    <t>3290.5310000000063</t>
  </si>
  <si>
    <t>2774.604999999996</t>
  </si>
  <si>
    <t>2534.8820000000014</t>
  </si>
  <si>
    <t>2317.2429999999986</t>
  </si>
  <si>
    <t>1883.4860000000008</t>
  </si>
  <si>
    <t>1247.7080000000005</t>
  </si>
  <si>
    <t>1497.6100000000006</t>
  </si>
  <si>
    <t>1236.7430000000004</t>
  </si>
  <si>
    <t>951.6849999999995</t>
  </si>
  <si>
    <t>800.6780000000003</t>
  </si>
  <si>
    <t>309.4380000000001</t>
  </si>
  <si>
    <t>1193.0860000000002</t>
  </si>
  <si>
    <t>1182.8959999999997</t>
  </si>
  <si>
    <t>669.0889999999999</t>
  </si>
  <si>
    <t>460.4889999999996</t>
  </si>
  <si>
    <t>71.68299999999999</t>
  </si>
  <si>
    <t>6.721000000000458</t>
  </si>
  <si>
    <t>12.356999999999971</t>
  </si>
  <si>
    <t>486.7920000000013</t>
  </si>
  <si>
    <t>566.7749999999996</t>
  </si>
  <si>
    <t>383.1110000000008</t>
  </si>
  <si>
    <t>191.16200000000026</t>
  </si>
  <si>
    <t>449.21399999999994</t>
  </si>
  <si>
    <t>493.66799999999967</t>
  </si>
  <si>
    <t>352.5779999999995</t>
  </si>
  <si>
    <t>2296.439000000002</t>
  </si>
  <si>
    <t>1015.8479999999981</t>
  </si>
  <si>
    <t>1108.421000000002</t>
  </si>
  <si>
    <t>1526.708999999999</t>
  </si>
  <si>
    <t>1400.791000000001</t>
  </si>
  <si>
    <t>1932.789999999999</t>
  </si>
  <si>
    <t>1268.4150000000009</t>
  </si>
  <si>
    <t>1096.7520000000004</t>
  </si>
  <si>
    <t>1041.2639999999983</t>
  </si>
  <si>
    <t>552.6350000000002</t>
  </si>
  <si>
    <t>849.4799999999996</t>
  </si>
  <si>
    <t>846.0160000000005</t>
  </si>
  <si>
    <t>Solar energy</t>
  </si>
  <si>
    <t>5682.291000000001</t>
  </si>
  <si>
    <t>10182.119999999995</t>
  </si>
  <si>
    <t>3581.238000000001</t>
  </si>
  <si>
    <t>47.314000000000306</t>
  </si>
  <si>
    <t>9.268999999999323</t>
  </si>
  <si>
    <t>3.240000000000691</t>
  </si>
  <si>
    <t>9.222999999999956</t>
  </si>
  <si>
    <t>6.756999999999607</t>
  </si>
  <si>
    <t>426.0749999999998</t>
  </si>
  <si>
    <t>1138.6440000000002</t>
  </si>
  <si>
    <t>825.9920000000002</t>
  </si>
  <si>
    <t>903.9409999999998</t>
  </si>
  <si>
    <t>262.8720000000003</t>
  </si>
  <si>
    <t>2943.3279999999995</t>
  </si>
  <si>
    <t>365.16600000000005</t>
  </si>
  <si>
    <t>91.79499999999999</t>
  </si>
  <si>
    <t>20.137000000000008</t>
  </si>
  <si>
    <t>4.827999999999999</t>
  </si>
  <si>
    <t>18533.17300000001</t>
  </si>
  <si>
    <t>18970.702000000005</t>
  </si>
  <si>
    <t>11097.221999999994</t>
  </si>
  <si>
    <t>8306.985999999997</t>
  </si>
  <si>
    <t>7264.596999999998</t>
  </si>
  <si>
    <t>5231.687000000002</t>
  </si>
  <si>
    <t>3109.5710000000036</t>
  </si>
  <si>
    <t>1704.1059999999961</t>
  </si>
  <si>
    <t>1310.6090000000004</t>
  </si>
  <si>
    <t>1243.862000000001</t>
  </si>
  <si>
    <t>1479.7499999999982</t>
  </si>
  <si>
    <t>2240.4900000000016</t>
  </si>
  <si>
    <t>2579.0389999999998</t>
  </si>
  <si>
    <t>2076.461000000001</t>
  </si>
  <si>
    <t>1855.8649999999998</t>
  </si>
  <si>
    <t>846.0689999999998</t>
  </si>
  <si>
    <t>128.72499999999997</t>
  </si>
  <si>
    <t>47.07600000000001</t>
  </si>
  <si>
    <t>18.492999999999995</t>
  </si>
  <si>
    <t>48.67700000000001</t>
  </si>
  <si>
    <t>10.533999999999999</t>
  </si>
  <si>
    <t>11.159999999999997</t>
  </si>
  <si>
    <t>3771.5999999999985</t>
  </si>
  <si>
    <t>5364.4230000000025</t>
  </si>
  <si>
    <t>3972.5639999999994</t>
  </si>
  <si>
    <t>258.88899999999995</t>
  </si>
  <si>
    <t>98.85300000000001</t>
  </si>
  <si>
    <t>75.44800000000001</t>
  </si>
  <si>
    <t>23.750999999999998</t>
  </si>
  <si>
    <t>1.0929999999999997</t>
  </si>
  <si>
    <t>0.18999999999999995</t>
  </si>
  <si>
    <t>4796.148000000001</t>
  </si>
  <si>
    <t>2273.994999999999</t>
  </si>
  <si>
    <t>927.2139999999999</t>
  </si>
  <si>
    <t>733.7669999999998</t>
  </si>
  <si>
    <t>708.6790000000001</t>
  </si>
  <si>
    <t>412.3029999999999</t>
  </si>
  <si>
    <t>388.2900000000009</t>
  </si>
  <si>
    <t>3617.000000000002</t>
  </si>
  <si>
    <t>4128.952000000001</t>
  </si>
  <si>
    <t>2677.346999999998</t>
  </si>
  <si>
    <t>1275.7470000000012</t>
  </si>
  <si>
    <t>2312.7859999999982</t>
  </si>
  <si>
    <t>1120.076000000001</t>
  </si>
  <si>
    <t>981.5400000000009</t>
  </si>
  <si>
    <t>931.2289999999994</t>
  </si>
  <si>
    <t>781.3339999999998</t>
  </si>
  <si>
    <t>499.53800000000047</t>
  </si>
  <si>
    <t>701.1219999999994</t>
  </si>
  <si>
    <t>859.5260000000007</t>
  </si>
  <si>
    <t>1312.1799999999994</t>
  </si>
  <si>
    <t>1944.5770000000002</t>
  </si>
  <si>
    <t>Marine energy</t>
  </si>
  <si>
    <t>0.8300000000000001</t>
  </si>
  <si>
    <t>0.4099999999999999</t>
  </si>
  <si>
    <t>0.8779999999999859</t>
  </si>
  <si>
    <t>1.8949999999999818</t>
  </si>
  <si>
    <t>1.5200000000000102</t>
  </si>
  <si>
    <t>2.5790000000000077</t>
  </si>
  <si>
    <t>1.1829999999999927</t>
  </si>
  <si>
    <t>Hydropower (excl. Pumped Storage)</t>
  </si>
  <si>
    <t>3.117999999998574</t>
  </si>
  <si>
    <t>4.724999999998545</t>
  </si>
  <si>
    <t>15.776000000001659</t>
  </si>
  <si>
    <t>2.9249999999992724</t>
  </si>
  <si>
    <t>34.095000000001164</t>
  </si>
  <si>
    <t>0.5720000000001164</t>
  </si>
  <si>
    <t>829.9999999999982</t>
  </si>
  <si>
    <t>390.1999999999971</t>
  </si>
  <si>
    <t>53.29200000000856</t>
  </si>
  <si>
    <t>1095.809000000001</t>
  </si>
  <si>
    <t>167.34699999998702</t>
  </si>
  <si>
    <t>153.3090000000011</t>
  </si>
  <si>
    <t>326.89300000001094</t>
  </si>
  <si>
    <t>618.1979999999894</t>
  </si>
  <si>
    <t>1378.702999999994</t>
  </si>
  <si>
    <t>1032.5160000000033</t>
  </si>
  <si>
    <t>335.6020000000062</t>
  </si>
  <si>
    <t>303.48999999999796</t>
  </si>
  <si>
    <t>684.6069999999963</t>
  </si>
  <si>
    <t>584.7329999999929</t>
  </si>
  <si>
    <t>461.54000000000815</t>
  </si>
  <si>
    <t>302.7609999999986</t>
  </si>
  <si>
    <t>664.0930000000008</t>
  </si>
  <si>
    <t>41.10899999999674</t>
  </si>
  <si>
    <t>444.0749999999971</t>
  </si>
  <si>
    <t>913.1260000000038</t>
  </si>
  <si>
    <t>3.5599999999999454</t>
  </si>
  <si>
    <t>2.5900000000001455</t>
  </si>
  <si>
    <t>5.7439999999999145</t>
  </si>
  <si>
    <t>123.50900000000183</t>
  </si>
  <si>
    <t>54.67499999999927</t>
  </si>
  <si>
    <t>153.89900000000125</t>
  </si>
  <si>
    <t>42.498999999999796</t>
  </si>
  <si>
    <t>72.57200000000012</t>
  </si>
  <si>
    <t>169.6349999999984</t>
  </si>
  <si>
    <t>361.5249999999978</t>
  </si>
  <si>
    <t>36.41399999999703</t>
  </si>
  <si>
    <t>86.03800000000047</t>
  </si>
  <si>
    <t>141.45000000000073</t>
  </si>
  <si>
    <t>19.995999999999185</t>
  </si>
  <si>
    <t>86.08499999999913</t>
  </si>
  <si>
    <t>68.98400000000038</t>
  </si>
  <si>
    <t>25.561000000001513</t>
  </si>
  <si>
    <t>14.34599999999773</t>
  </si>
  <si>
    <t>216.91700000000128</t>
  </si>
  <si>
    <t>Geothermal energy</t>
  </si>
  <si>
    <t>10.000000000000007</t>
  </si>
  <si>
    <t>7.0909999999999975</t>
  </si>
  <si>
    <t>4.599999999999909</t>
  </si>
  <si>
    <t>0.19000000000005457</t>
  </si>
  <si>
    <t>1.3999999999999986</t>
  </si>
  <si>
    <t>Bioenergy</t>
  </si>
  <si>
    <t>0.5100000000002183</t>
  </si>
  <si>
    <t>13.766999999999825</t>
  </si>
  <si>
    <t>54.778999999999996</t>
  </si>
  <si>
    <t>12.901000000000067</t>
  </si>
  <si>
    <t>7.291999999999916</t>
  </si>
  <si>
    <t>2.5800000000001546</t>
  </si>
  <si>
    <t>2.1929999999997563</t>
  </si>
  <si>
    <t>19.560000000000173</t>
  </si>
  <si>
    <t>32.07600000000002</t>
  </si>
  <si>
    <t>88.15499999999997</t>
  </si>
  <si>
    <t>41.952999999999975</t>
  </si>
  <si>
    <t>73.94900000000007</t>
  </si>
  <si>
    <t>149.51199999999994</t>
  </si>
  <si>
    <t>16.882000000000062</t>
  </si>
  <si>
    <t>42.083999999999946</t>
  </si>
  <si>
    <t>27.374000000000024</t>
  </si>
  <si>
    <t>142.73200000000003</t>
  </si>
  <si>
    <t>22.954000000000008</t>
  </si>
  <si>
    <t>560.8819999999996</t>
  </si>
  <si>
    <t>299.4740000000038</t>
  </si>
  <si>
    <t>755.5409999999993</t>
  </si>
  <si>
    <t>138.3379999999961</t>
  </si>
  <si>
    <t>389.9699999999975</t>
  </si>
  <si>
    <t>797.2729999999974</t>
  </si>
  <si>
    <t>599.4950000000008</t>
  </si>
  <si>
    <t>703.5990000000038</t>
  </si>
  <si>
    <t>1150.337999999996</t>
  </si>
  <si>
    <t>1123.4570000000003</t>
  </si>
  <si>
    <t>984.8100000000004</t>
  </si>
  <si>
    <t>439.65099999999893</t>
  </si>
  <si>
    <t>429.2470000000012</t>
  </si>
  <si>
    <t>54.33499999999981</t>
  </si>
  <si>
    <t>35.010000000000105</t>
  </si>
  <si>
    <t>6.036999999999921</t>
  </si>
  <si>
    <t>142.99999999999997</t>
  </si>
  <si>
    <t>18.400000000000006</t>
  </si>
  <si>
    <t>6.455999999999676</t>
  </si>
  <si>
    <t>40.58499999999913</t>
  </si>
  <si>
    <t>11.488000000000284</t>
  </si>
  <si>
    <t>915.9520000000002</t>
  </si>
  <si>
    <t>436.33299999999986</t>
  </si>
  <si>
    <t>363.7049999999999</t>
  </si>
  <si>
    <t>31.922999999999774</t>
  </si>
  <si>
    <t>12.179999999999836</t>
  </si>
  <si>
    <t>114.57800000000043</t>
  </si>
  <si>
    <t>83.65200000000004</t>
  </si>
  <si>
    <t>212.06999999999994</t>
  </si>
  <si>
    <t>51.76800000000003</t>
  </si>
  <si>
    <t>129.39599999999996</t>
  </si>
  <si>
    <t>68.01600000000008</t>
  </si>
  <si>
    <t>55.304999999999836</t>
  </si>
  <si>
    <t>126.90800000000013</t>
  </si>
  <si>
    <t>106.11199999999985</t>
  </si>
  <si>
    <t>247.43600000000015</t>
  </si>
  <si>
    <t>value</t>
  </si>
  <si>
    <t>year</t>
  </si>
  <si>
    <t>Technology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</si>
</sst>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6" x14ac:knownFonts="1"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indexed="8"/>
      <name val="Arial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3"/>
      <name val="Arial"/>
      <family val="2"/>
    </font>
    <font>
      <b/>
      <sz val="8"/>
      <name val="Arial"/>
      <family val="2"/>
    </font>
    <font>
      <b/>
      <i/>
      <sz val="11"/>
      <color indexed="8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sz val="10"/>
      <color theme="9" tint="-0.249977111117893"/>
      <name val="Arial"/>
      <family val="2"/>
    </font>
    <font>
      <b/>
      <i/>
      <sz val="11"/>
      <color theme="9" tint="-0.249977111117893"/>
      <name val="Calibri"/>
      <family val="2"/>
      <scheme val="minor"/>
    </font>
    <font>
      <b/>
      <sz val="8"/>
      <color theme="9" tint="-0.249977111117893"/>
      <name val="Arial"/>
      <family val="2"/>
    </font>
    <font>
      <i/>
      <sz val="8"/>
      <name val="Arial"/>
      <family val="2"/>
    </font>
    <font>
      <b/>
      <sz val="10"/>
      <color rgb="FFC00000"/>
      <name val="Arial"/>
      <family val="2"/>
    </font>
    <font>
      <b/>
      <sz val="11"/>
      <color rgb="FFC00000"/>
      <name val="Calibri"/>
      <family val="2"/>
      <scheme val="minor"/>
    </font>
    <font>
      <b/>
      <sz val="8"/>
      <color rgb="FFC00000"/>
      <name val="Arial"/>
      <family val="2"/>
    </font>
    <font>
      <b/>
      <sz val="8"/>
      <color indexed="12"/>
      <name val="Arial"/>
      <family val="2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4" fillId="0" borderId="0"/>
    <xf numFmtId="0" fontId="11" fillId="0" borderId="0"/>
    <xf numFmtId="0" fontId="4" fillId="0" borderId="0"/>
    <xf numFmtId="0" fontId="11" fillId="0" borderId="0"/>
    <xf numFmtId="0" fontId="3" fillId="0" borderId="0"/>
    <xf numFmtId="0" fontId="2" fillId="0" borderId="0"/>
    <xf numFmtId="0" fontId="1" fillId="0" borderId="0"/>
  </cellStyleXfs>
  <cellXfs count="71">
    <xf numFmtId="0" fontId="0" fillId="0" borderId="0" xfId="0">
      <alignment vertical="center"/>
    </xf>
    <xf numFmtId="164" fontId="4" fillId="0" borderId="0" xfId="1" applyNumberFormat="1"/>
    <xf numFmtId="0" fontId="4" fillId="0" borderId="0" xfId="1"/>
    <xf numFmtId="0" fontId="5" fillId="0" borderId="0" xfId="1" applyFont="1"/>
    <xf numFmtId="0" fontId="4" fillId="0" borderId="0" xfId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7" fillId="0" borderId="0" xfId="0" applyFont="1" applyAlignment="1">
      <alignment vertical="center" wrapText="1"/>
    </xf>
    <xf numFmtId="2" fontId="4" fillId="0" borderId="0" xfId="1" applyNumberFormat="1"/>
    <xf numFmtId="165" fontId="4" fillId="0" borderId="0" xfId="1" applyNumberFormat="1"/>
    <xf numFmtId="0" fontId="8" fillId="0" borderId="0" xfId="0" applyFont="1" applyAlignment="1">
      <alignment vertical="center" wrapText="1"/>
    </xf>
    <xf numFmtId="2" fontId="5" fillId="0" borderId="0" xfId="1" applyNumberFormat="1" applyFont="1"/>
    <xf numFmtId="165" fontId="5" fillId="0" borderId="0" xfId="1" applyNumberFormat="1" applyFont="1"/>
    <xf numFmtId="4" fontId="4" fillId="0" borderId="0" xfId="1" applyNumberFormat="1"/>
    <xf numFmtId="164" fontId="5" fillId="0" borderId="0" xfId="1" applyNumberFormat="1" applyFont="1"/>
    <xf numFmtId="0" fontId="9" fillId="0" borderId="0" xfId="1" applyFont="1"/>
    <xf numFmtId="0" fontId="10" fillId="0" borderId="0" xfId="1" applyFont="1"/>
    <xf numFmtId="165" fontId="10" fillId="0" borderId="0" xfId="1" applyNumberFormat="1" applyFont="1"/>
    <xf numFmtId="0" fontId="8" fillId="0" borderId="0" xfId="2" applyFont="1"/>
    <xf numFmtId="0" fontId="11" fillId="0" borderId="0" xfId="2"/>
    <xf numFmtId="0" fontId="12" fillId="0" borderId="0" xfId="2" applyFont="1" applyAlignment="1">
      <alignment horizontal="right"/>
    </xf>
    <xf numFmtId="0" fontId="13" fillId="0" borderId="3" xfId="1" applyFont="1" applyBorder="1"/>
    <xf numFmtId="0" fontId="13" fillId="0" borderId="4" xfId="1" applyFont="1" applyBorder="1"/>
    <xf numFmtId="0" fontId="8" fillId="0" borderId="0" xfId="2" applyFont="1" applyAlignment="1">
      <alignment vertical="center" wrapText="1"/>
    </xf>
    <xf numFmtId="165" fontId="8" fillId="0" borderId="0" xfId="2" applyNumberFormat="1" applyFont="1"/>
    <xf numFmtId="0" fontId="14" fillId="0" borderId="0" xfId="0" applyFont="1">
      <alignment vertical="center"/>
    </xf>
    <xf numFmtId="0" fontId="12" fillId="0" borderId="0" xfId="2" applyFont="1" applyAlignment="1">
      <alignment vertical="center" wrapText="1"/>
    </xf>
    <xf numFmtId="165" fontId="12" fillId="0" borderId="0" xfId="2" applyNumberFormat="1" applyFont="1"/>
    <xf numFmtId="164" fontId="15" fillId="2" borderId="0" xfId="2" applyNumberFormat="1" applyFont="1" applyFill="1"/>
    <xf numFmtId="164" fontId="16" fillId="2" borderId="0" xfId="2" applyNumberFormat="1" applyFont="1" applyFill="1"/>
    <xf numFmtId="0" fontId="0" fillId="2" borderId="0" xfId="0" applyFill="1">
      <alignment vertical="center"/>
    </xf>
    <xf numFmtId="164" fontId="11" fillId="2" borderId="0" xfId="2" applyNumberFormat="1" applyFill="1"/>
    <xf numFmtId="0" fontId="11" fillId="2" borderId="0" xfId="2" applyFill="1"/>
    <xf numFmtId="0" fontId="17" fillId="0" borderId="0" xfId="2" applyFont="1" applyAlignment="1">
      <alignment vertical="center" wrapText="1"/>
    </xf>
    <xf numFmtId="165" fontId="18" fillId="2" borderId="0" xfId="2" applyNumberFormat="1" applyFont="1" applyFill="1"/>
    <xf numFmtId="165" fontId="17" fillId="0" borderId="0" xfId="2" applyNumberFormat="1" applyFont="1"/>
    <xf numFmtId="0" fontId="19" fillId="0" borderId="0" xfId="0" applyFont="1">
      <alignment vertical="center"/>
    </xf>
    <xf numFmtId="164" fontId="18" fillId="2" borderId="0" xfId="2" applyNumberFormat="1" applyFont="1" applyFill="1"/>
    <xf numFmtId="164" fontId="20" fillId="2" borderId="0" xfId="0" applyNumberFormat="1" applyFont="1" applyFill="1">
      <alignment vertical="center"/>
    </xf>
    <xf numFmtId="0" fontId="21" fillId="0" borderId="0" xfId="2" applyFont="1" applyAlignment="1">
      <alignment vertical="center" wrapText="1"/>
    </xf>
    <xf numFmtId="165" fontId="22" fillId="2" borderId="0" xfId="2" applyNumberFormat="1" applyFont="1" applyFill="1"/>
    <xf numFmtId="165" fontId="21" fillId="0" borderId="0" xfId="2" applyNumberFormat="1" applyFont="1"/>
    <xf numFmtId="0" fontId="23" fillId="0" borderId="0" xfId="0" applyFont="1">
      <alignment vertical="center"/>
    </xf>
    <xf numFmtId="0" fontId="24" fillId="0" borderId="0" xfId="2" applyFont="1"/>
    <xf numFmtId="0" fontId="0" fillId="0" borderId="0" xfId="3" applyFont="1"/>
    <xf numFmtId="164" fontId="0" fillId="0" borderId="0" xfId="0" applyNumberFormat="1">
      <alignment vertical="center"/>
    </xf>
    <xf numFmtId="0" fontId="6" fillId="0" borderId="0" xfId="3" applyFont="1"/>
    <xf numFmtId="0" fontId="14" fillId="0" borderId="0" xfId="3" applyFont="1"/>
    <xf numFmtId="164" fontId="14" fillId="0" borderId="0" xfId="0" applyNumberFormat="1" applyFont="1">
      <alignment vertical="center"/>
    </xf>
    <xf numFmtId="165" fontId="0" fillId="0" borderId="0" xfId="0" applyNumberFormat="1" applyAlignment="1">
      <alignment horizontal="right"/>
    </xf>
    <xf numFmtId="1" fontId="0" fillId="0" borderId="0" xfId="0" applyNumberFormat="1" applyAlignment="1"/>
    <xf numFmtId="0" fontId="0" fillId="0" borderId="0" xfId="0" applyAlignment="1"/>
    <xf numFmtId="0" fontId="5" fillId="0" borderId="0" xfId="4" applyFont="1"/>
    <xf numFmtId="0" fontId="11" fillId="0" borderId="0" xfId="4"/>
    <xf numFmtId="0" fontId="4" fillId="0" borderId="0" xfId="4" applyFont="1"/>
    <xf numFmtId="0" fontId="3" fillId="0" borderId="0" xfId="5"/>
    <xf numFmtId="0" fontId="7" fillId="0" borderId="0" xfId="4" applyFont="1" applyAlignment="1">
      <alignment vertical="center" wrapText="1"/>
    </xf>
    <xf numFmtId="0" fontId="7" fillId="0" borderId="0" xfId="4" applyFont="1" applyAlignment="1">
      <alignment horizontal="right"/>
    </xf>
    <xf numFmtId="0" fontId="4" fillId="0" borderId="0" xfId="5" applyFont="1" applyAlignment="1">
      <alignment vertical="center" wrapText="1"/>
    </xf>
    <xf numFmtId="165" fontId="7" fillId="0" borderId="0" xfId="4" applyNumberFormat="1" applyFont="1"/>
    <xf numFmtId="0" fontId="14" fillId="0" borderId="0" xfId="5" applyFont="1"/>
    <xf numFmtId="1" fontId="11" fillId="0" borderId="0" xfId="4" applyNumberFormat="1"/>
    <xf numFmtId="0" fontId="6" fillId="0" borderId="0" xfId="4" applyFont="1"/>
    <xf numFmtId="0" fontId="25" fillId="0" borderId="0" xfId="4" applyFont="1"/>
    <xf numFmtId="165" fontId="25" fillId="0" borderId="0" xfId="4" applyNumberFormat="1" applyFont="1"/>
    <xf numFmtId="164" fontId="25" fillId="0" borderId="0" xfId="4" applyNumberFormat="1" applyFont="1"/>
    <xf numFmtId="164" fontId="11" fillId="0" borderId="0" xfId="4" applyNumberFormat="1"/>
    <xf numFmtId="2" fontId="11" fillId="0" borderId="0" xfId="4" applyNumberFormat="1"/>
    <xf numFmtId="0" fontId="2" fillId="0" borderId="0" xfId="6"/>
    <xf numFmtId="0" fontId="1" fillId="0" borderId="0" xfId="7"/>
    <xf numFmtId="0" fontId="1" fillId="0" borderId="0" xfId="7" quotePrefix="1"/>
  </cellXfs>
  <cellStyles count="8">
    <cellStyle name="Motif" xfId="1" xr:uid="{00000000-0005-0000-0000-000000000000}"/>
    <cellStyle name="Normal" xfId="0" builtinId="0"/>
    <cellStyle name="Normal 11" xfId="2" xr:uid="{00000000-0005-0000-0000-000001000000}"/>
    <cellStyle name="Normal 2" xfId="4" xr:uid="{00000000-0005-0000-0000-000002000000}"/>
    <cellStyle name="Normal 3" xfId="5" xr:uid="{00000000-0005-0000-0000-000003000000}"/>
    <cellStyle name="Normal 4" xfId="6" xr:uid="{97D70D5B-1178-4120-9429-7E65A1F56974}"/>
    <cellStyle name="Normal 5" xfId="7" xr:uid="{616DDEE6-0B90-4B24-9909-4E1628F19CB0}"/>
    <cellStyle name="Normal_compte de patrimoine APU par sous secteur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13" Type="http://schemas.openxmlformats.org/officeDocument/2006/relationships/theme" Target="theme/theme1.xml"/><Relationship Id="rId3" Type="http://schemas.openxmlformats.org/officeDocument/2006/relationships/chartsheet" Target="chartsheets/sheet1.xml"/><Relationship Id="rId7" Type="http://schemas.openxmlformats.org/officeDocument/2006/relationships/chartsheet" Target="chartsheets/sheet3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11" Type="http://schemas.openxmlformats.org/officeDocument/2006/relationships/externalLink" Target="externalLinks/externalLink2.xml"/><Relationship Id="rId5" Type="http://schemas.openxmlformats.org/officeDocument/2006/relationships/chartsheet" Target="chartsheets/sheet2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6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819236986629581E-2"/>
          <c:y val="9.2152073640951807E-2"/>
          <c:w val="0.94337932025603399"/>
          <c:h val="0.84917201984828583"/>
        </c:manualLayout>
      </c:layout>
      <c:areaChart>
        <c:grouping val="stacked"/>
        <c:varyColors val="0"/>
        <c:ser>
          <c:idx val="1"/>
          <c:order val="0"/>
          <c:tx>
            <c:strRef>
              <c:f>'data-fig-2-2'!$B$181</c:f>
              <c:strCache>
                <c:ptCount val="1"/>
                <c:pt idx="0">
                  <c:v>Local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cat>
            <c:strRef>
              <c:f>'data-fig-2-2'!$C$5:$BZ$5</c:f>
              <c:strCache>
                <c:ptCount val="76"/>
                <c:pt idx="0">
                  <c:v>1949</c:v>
                </c:pt>
                <c:pt idx="1">
                  <c:v>1950</c:v>
                </c:pt>
                <c:pt idx="2">
                  <c:v>1951</c:v>
                </c:pt>
                <c:pt idx="3">
                  <c:v>1952</c:v>
                </c:pt>
                <c:pt idx="4">
                  <c:v>1953</c:v>
                </c:pt>
                <c:pt idx="5">
                  <c:v>1954</c:v>
                </c:pt>
                <c:pt idx="6">
                  <c:v>1955</c:v>
                </c:pt>
                <c:pt idx="7">
                  <c:v>1956</c:v>
                </c:pt>
                <c:pt idx="8">
                  <c:v>1957</c:v>
                </c:pt>
                <c:pt idx="9">
                  <c:v>1958</c:v>
                </c:pt>
                <c:pt idx="10">
                  <c:v>1959</c:v>
                </c:pt>
                <c:pt idx="11">
                  <c:v>1960</c:v>
                </c:pt>
                <c:pt idx="12">
                  <c:v>1961</c:v>
                </c:pt>
                <c:pt idx="13">
                  <c:v>1962</c:v>
                </c:pt>
                <c:pt idx="14">
                  <c:v>1963</c:v>
                </c:pt>
                <c:pt idx="15">
                  <c:v>1964</c:v>
                </c:pt>
                <c:pt idx="16">
                  <c:v>1965</c:v>
                </c:pt>
                <c:pt idx="17">
                  <c:v>1966</c:v>
                </c:pt>
                <c:pt idx="18">
                  <c:v>1967</c:v>
                </c:pt>
                <c:pt idx="19">
                  <c:v>1968</c:v>
                </c:pt>
                <c:pt idx="20">
                  <c:v>1969</c:v>
                </c:pt>
                <c:pt idx="21">
                  <c:v>1970</c:v>
                </c:pt>
                <c:pt idx="22">
                  <c:v>1971</c:v>
                </c:pt>
                <c:pt idx="23">
                  <c:v>1972</c:v>
                </c:pt>
                <c:pt idx="24">
                  <c:v>1973</c:v>
                </c:pt>
                <c:pt idx="25">
                  <c:v>1974</c:v>
                </c:pt>
                <c:pt idx="26">
                  <c:v>1975</c:v>
                </c:pt>
                <c:pt idx="27">
                  <c:v>1976</c:v>
                </c:pt>
                <c:pt idx="28">
                  <c:v>1977</c:v>
                </c:pt>
                <c:pt idx="29">
                  <c:v>1978</c:v>
                </c:pt>
                <c:pt idx="30">
                  <c:v>1979</c:v>
                </c:pt>
                <c:pt idx="31">
                  <c:v>1980</c:v>
                </c:pt>
                <c:pt idx="32">
                  <c:v>1981</c:v>
                </c:pt>
                <c:pt idx="33">
                  <c:v>1982</c:v>
                </c:pt>
                <c:pt idx="34">
                  <c:v>1983</c:v>
                </c:pt>
                <c:pt idx="35">
                  <c:v>1984</c:v>
                </c:pt>
                <c:pt idx="36">
                  <c:v>1985</c:v>
                </c:pt>
                <c:pt idx="37">
                  <c:v>1986</c:v>
                </c:pt>
                <c:pt idx="38">
                  <c:v>1987</c:v>
                </c:pt>
                <c:pt idx="39">
                  <c:v>1988</c:v>
                </c:pt>
                <c:pt idx="40">
                  <c:v>1989</c:v>
                </c:pt>
                <c:pt idx="41">
                  <c:v>1990</c:v>
                </c:pt>
                <c:pt idx="42">
                  <c:v>1991</c:v>
                </c:pt>
                <c:pt idx="43">
                  <c:v>1992</c:v>
                </c:pt>
                <c:pt idx="44">
                  <c:v>1993</c:v>
                </c:pt>
                <c:pt idx="45">
                  <c:v>1994</c:v>
                </c:pt>
                <c:pt idx="46">
                  <c:v>1995</c:v>
                </c:pt>
                <c:pt idx="47">
                  <c:v>1996</c:v>
                </c:pt>
                <c:pt idx="48">
                  <c:v>1997</c:v>
                </c:pt>
                <c:pt idx="49">
                  <c:v>1998</c:v>
                </c:pt>
                <c:pt idx="50">
                  <c:v>1999</c:v>
                </c:pt>
                <c:pt idx="51">
                  <c:v>2000</c:v>
                </c:pt>
                <c:pt idx="52">
                  <c:v>2001</c:v>
                </c:pt>
                <c:pt idx="53">
                  <c:v>2002</c:v>
                </c:pt>
                <c:pt idx="54">
                  <c:v>2003</c:v>
                </c:pt>
                <c:pt idx="55">
                  <c:v>2004</c:v>
                </c:pt>
                <c:pt idx="56">
                  <c:v>2005</c:v>
                </c:pt>
                <c:pt idx="57">
                  <c:v>2006</c:v>
                </c:pt>
                <c:pt idx="58">
                  <c:v>2007</c:v>
                </c:pt>
                <c:pt idx="59">
                  <c:v>2008</c:v>
                </c:pt>
                <c:pt idx="60">
                  <c:v>2009</c:v>
                </c:pt>
                <c:pt idx="61">
                  <c:v>2010</c:v>
                </c:pt>
                <c:pt idx="62">
                  <c:v>2011</c:v>
                </c:pt>
                <c:pt idx="63">
                  <c:v>2012</c:v>
                </c:pt>
                <c:pt idx="64">
                  <c:v>2013</c:v>
                </c:pt>
                <c:pt idx="65">
                  <c:v>2014</c:v>
                </c:pt>
                <c:pt idx="66">
                  <c:v>2015</c:v>
                </c:pt>
                <c:pt idx="67">
                  <c:v>2016</c:v>
                </c:pt>
                <c:pt idx="68">
                  <c:v>2017</c:v>
                </c:pt>
                <c:pt idx="69">
                  <c:v>2018</c:v>
                </c:pt>
                <c:pt idx="70">
                  <c:v>2019</c:v>
                </c:pt>
                <c:pt idx="71">
                  <c:v>2020</c:v>
                </c:pt>
                <c:pt idx="72">
                  <c:v>2021</c:v>
                </c:pt>
                <c:pt idx="73">
                  <c:v>2022</c:v>
                </c:pt>
                <c:pt idx="74">
                  <c:v>2023</c:v>
                </c:pt>
                <c:pt idx="75">
                  <c:v>2024</c:v>
                </c:pt>
              </c:strCache>
            </c:strRef>
          </c:cat>
          <c:val>
            <c:numRef>
              <c:f>'data-fig-2-2'!$C$181:$BZ$181</c:f>
              <c:numCache>
                <c:formatCode>0.0</c:formatCode>
                <c:ptCount val="76"/>
                <c:pt idx="0">
                  <c:v>0.86744787703545889</c:v>
                </c:pt>
                <c:pt idx="1">
                  <c:v>0.79189926002856026</c:v>
                </c:pt>
                <c:pt idx="2">
                  <c:v>0.87099933000051555</c:v>
                </c:pt>
                <c:pt idx="3">
                  <c:v>1.1092942060370354</c:v>
                </c:pt>
                <c:pt idx="4">
                  <c:v>1.1388355726167627</c:v>
                </c:pt>
                <c:pt idx="5">
                  <c:v>1.3763492636732075</c:v>
                </c:pt>
                <c:pt idx="6">
                  <c:v>1.4587919262769093</c:v>
                </c:pt>
                <c:pt idx="7">
                  <c:v>1.4483925549915395</c:v>
                </c:pt>
                <c:pt idx="8">
                  <c:v>1.5153783953759996</c:v>
                </c:pt>
                <c:pt idx="9">
                  <c:v>1.4453641954485301</c:v>
                </c:pt>
                <c:pt idx="10">
                  <c:v>1.4630438913167394</c:v>
                </c:pt>
                <c:pt idx="11">
                  <c:v>1.621134794356049</c:v>
                </c:pt>
                <c:pt idx="12">
                  <c:v>1.7548024610758304</c:v>
                </c:pt>
                <c:pt idx="13">
                  <c:v>1.9082283513260423</c:v>
                </c:pt>
                <c:pt idx="14">
                  <c:v>1.9702180017036317</c:v>
                </c:pt>
                <c:pt idx="15">
                  <c:v>2.0450537573240797</c:v>
                </c:pt>
                <c:pt idx="16">
                  <c:v>2.0983900056606508</c:v>
                </c:pt>
                <c:pt idx="17">
                  <c:v>2.0165309347271179</c:v>
                </c:pt>
                <c:pt idx="18">
                  <c:v>2.3548869811766555</c:v>
                </c:pt>
                <c:pt idx="19">
                  <c:v>2.2379585853789461</c:v>
                </c:pt>
                <c:pt idx="20">
                  <c:v>2.2660753083981251</c:v>
                </c:pt>
                <c:pt idx="21">
                  <c:v>2.280926801892087</c:v>
                </c:pt>
                <c:pt idx="22">
                  <c:v>2.1499888582991296</c:v>
                </c:pt>
                <c:pt idx="23">
                  <c:v>2.1065252003068253</c:v>
                </c:pt>
                <c:pt idx="24">
                  <c:v>2.1740352929267939</c:v>
                </c:pt>
                <c:pt idx="25">
                  <c:v>2.267201790607031</c:v>
                </c:pt>
                <c:pt idx="26">
                  <c:v>2.4179841854929509</c:v>
                </c:pt>
                <c:pt idx="27">
                  <c:v>2.4774206943599935</c:v>
                </c:pt>
                <c:pt idx="28">
                  <c:v>2.2214032582336047</c:v>
                </c:pt>
                <c:pt idx="29">
                  <c:v>2.0449844431697697</c:v>
                </c:pt>
                <c:pt idx="30">
                  <c:v>2.062911447916429</c:v>
                </c:pt>
                <c:pt idx="31">
                  <c:v>2.1648756414611907</c:v>
                </c:pt>
                <c:pt idx="32">
                  <c:v>2.2335598660616989</c:v>
                </c:pt>
                <c:pt idx="33">
                  <c:v>2.3093615720991423</c:v>
                </c:pt>
                <c:pt idx="34">
                  <c:v>2.1701700767561767</c:v>
                </c:pt>
                <c:pt idx="35">
                  <c:v>2.0791934833638792</c:v>
                </c:pt>
                <c:pt idx="36">
                  <c:v>2.1786780116411393</c:v>
                </c:pt>
                <c:pt idx="37">
                  <c:v>2.16786532740214</c:v>
                </c:pt>
                <c:pt idx="38">
                  <c:v>2.2032592355217084</c:v>
                </c:pt>
                <c:pt idx="39">
                  <c:v>2.4085635879742862</c:v>
                </c:pt>
                <c:pt idx="40">
                  <c:v>2.4499334603451972</c:v>
                </c:pt>
                <c:pt idx="41">
                  <c:v>2.4353073588926937</c:v>
                </c:pt>
                <c:pt idx="42">
                  <c:v>2.5896883452942419</c:v>
                </c:pt>
                <c:pt idx="43">
                  <c:v>2.5725439561713412</c:v>
                </c:pt>
                <c:pt idx="44">
                  <c:v>2.4160255331372995</c:v>
                </c:pt>
                <c:pt idx="45">
                  <c:v>2.3996555722275268</c:v>
                </c:pt>
                <c:pt idx="46">
                  <c:v>2.2553101741470192</c:v>
                </c:pt>
                <c:pt idx="47">
                  <c:v>2.1392587175033317</c:v>
                </c:pt>
                <c:pt idx="48">
                  <c:v>1.9486395346402836</c:v>
                </c:pt>
                <c:pt idx="49">
                  <c:v>1.9280734566424869</c:v>
                </c:pt>
                <c:pt idx="50">
                  <c:v>2.0863019550613986</c:v>
                </c:pt>
                <c:pt idx="51">
                  <c:v>2.2266455018842675</c:v>
                </c:pt>
                <c:pt idx="52">
                  <c:v>2.1664354137814525</c:v>
                </c:pt>
                <c:pt idx="53">
                  <c:v>2.0562239835775786</c:v>
                </c:pt>
                <c:pt idx="54">
                  <c:v>2.1089641764567011</c:v>
                </c:pt>
                <c:pt idx="55">
                  <c:v>2.2051072219457724</c:v>
                </c:pt>
                <c:pt idx="56">
                  <c:v>2.3064638420746766</c:v>
                </c:pt>
                <c:pt idx="57">
                  <c:v>2.336701478477222</c:v>
                </c:pt>
                <c:pt idx="58">
                  <c:v>2.4077391948710858</c:v>
                </c:pt>
                <c:pt idx="59">
                  <c:v>2.393768844221106</c:v>
                </c:pt>
                <c:pt idx="60">
                  <c:v>2.4276799735515335</c:v>
                </c:pt>
                <c:pt idx="61">
                  <c:v>2.2102876895908219</c:v>
                </c:pt>
                <c:pt idx="62">
                  <c:v>2.1908783153043365</c:v>
                </c:pt>
                <c:pt idx="63">
                  <c:v>2.2825406661057603</c:v>
                </c:pt>
                <c:pt idx="64">
                  <c:v>2.3615418572010687</c:v>
                </c:pt>
                <c:pt idx="65">
                  <c:v>2.1343871315525185</c:v>
                </c:pt>
                <c:pt idx="66">
                  <c:v>1.8898865359439121</c:v>
                </c:pt>
                <c:pt idx="67">
                  <c:v>1.802162272119737</c:v>
                </c:pt>
                <c:pt idx="68">
                  <c:v>1.8581556508082928</c:v>
                </c:pt>
                <c:pt idx="69">
                  <c:v>1.9602074075206244</c:v>
                </c:pt>
                <c:pt idx="70" formatCode="0.00">
                  <c:v>2.1947967422180761</c:v>
                </c:pt>
                <c:pt idx="71" formatCode="0.00">
                  <c:v>2.0913816991592027</c:v>
                </c:pt>
                <c:pt idx="72" formatCode="0.00">
                  <c:v>2.0972033832754811</c:v>
                </c:pt>
                <c:pt idx="73" formatCode="0.00">
                  <c:v>2.138058181678427</c:v>
                </c:pt>
                <c:pt idx="74" formatCode="0.00">
                  <c:v>2.2300040119693958</c:v>
                </c:pt>
                <c:pt idx="75" formatCode="0.00">
                  <c:v>2.3269290044179596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0B-4FB4-A1A6-D508BE15D7B7}"/>
            </c:ext>
          </c:extLst>
        </c:ser>
        <c:ser>
          <c:idx val="0"/>
          <c:order val="1"/>
          <c:tx>
            <c:strRef>
              <c:f>'data-fig-2-2'!$B$180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strRef>
              <c:f>'data-fig-2-2'!$C$5:$BZ$5</c:f>
              <c:strCache>
                <c:ptCount val="76"/>
                <c:pt idx="0">
                  <c:v>1949</c:v>
                </c:pt>
                <c:pt idx="1">
                  <c:v>1950</c:v>
                </c:pt>
                <c:pt idx="2">
                  <c:v>1951</c:v>
                </c:pt>
                <c:pt idx="3">
                  <c:v>1952</c:v>
                </c:pt>
                <c:pt idx="4">
                  <c:v>1953</c:v>
                </c:pt>
                <c:pt idx="5">
                  <c:v>1954</c:v>
                </c:pt>
                <c:pt idx="6">
                  <c:v>1955</c:v>
                </c:pt>
                <c:pt idx="7">
                  <c:v>1956</c:v>
                </c:pt>
                <c:pt idx="8">
                  <c:v>1957</c:v>
                </c:pt>
                <c:pt idx="9">
                  <c:v>1958</c:v>
                </c:pt>
                <c:pt idx="10">
                  <c:v>1959</c:v>
                </c:pt>
                <c:pt idx="11">
                  <c:v>1960</c:v>
                </c:pt>
                <c:pt idx="12">
                  <c:v>1961</c:v>
                </c:pt>
                <c:pt idx="13">
                  <c:v>1962</c:v>
                </c:pt>
                <c:pt idx="14">
                  <c:v>1963</c:v>
                </c:pt>
                <c:pt idx="15">
                  <c:v>1964</c:v>
                </c:pt>
                <c:pt idx="16">
                  <c:v>1965</c:v>
                </c:pt>
                <c:pt idx="17">
                  <c:v>1966</c:v>
                </c:pt>
                <c:pt idx="18">
                  <c:v>1967</c:v>
                </c:pt>
                <c:pt idx="19">
                  <c:v>1968</c:v>
                </c:pt>
                <c:pt idx="20">
                  <c:v>1969</c:v>
                </c:pt>
                <c:pt idx="21">
                  <c:v>1970</c:v>
                </c:pt>
                <c:pt idx="22">
                  <c:v>1971</c:v>
                </c:pt>
                <c:pt idx="23">
                  <c:v>1972</c:v>
                </c:pt>
                <c:pt idx="24">
                  <c:v>1973</c:v>
                </c:pt>
                <c:pt idx="25">
                  <c:v>1974</c:v>
                </c:pt>
                <c:pt idx="26">
                  <c:v>1975</c:v>
                </c:pt>
                <c:pt idx="27">
                  <c:v>1976</c:v>
                </c:pt>
                <c:pt idx="28">
                  <c:v>1977</c:v>
                </c:pt>
                <c:pt idx="29">
                  <c:v>1978</c:v>
                </c:pt>
                <c:pt idx="30">
                  <c:v>1979</c:v>
                </c:pt>
                <c:pt idx="31">
                  <c:v>1980</c:v>
                </c:pt>
                <c:pt idx="32">
                  <c:v>1981</c:v>
                </c:pt>
                <c:pt idx="33">
                  <c:v>1982</c:v>
                </c:pt>
                <c:pt idx="34">
                  <c:v>1983</c:v>
                </c:pt>
                <c:pt idx="35">
                  <c:v>1984</c:v>
                </c:pt>
                <c:pt idx="36">
                  <c:v>1985</c:v>
                </c:pt>
                <c:pt idx="37">
                  <c:v>1986</c:v>
                </c:pt>
                <c:pt idx="38">
                  <c:v>1987</c:v>
                </c:pt>
                <c:pt idx="39">
                  <c:v>1988</c:v>
                </c:pt>
                <c:pt idx="40">
                  <c:v>1989</c:v>
                </c:pt>
                <c:pt idx="41">
                  <c:v>1990</c:v>
                </c:pt>
                <c:pt idx="42">
                  <c:v>1991</c:v>
                </c:pt>
                <c:pt idx="43">
                  <c:v>1992</c:v>
                </c:pt>
                <c:pt idx="44">
                  <c:v>1993</c:v>
                </c:pt>
                <c:pt idx="45">
                  <c:v>1994</c:v>
                </c:pt>
                <c:pt idx="46">
                  <c:v>1995</c:v>
                </c:pt>
                <c:pt idx="47">
                  <c:v>1996</c:v>
                </c:pt>
                <c:pt idx="48">
                  <c:v>1997</c:v>
                </c:pt>
                <c:pt idx="49">
                  <c:v>1998</c:v>
                </c:pt>
                <c:pt idx="50">
                  <c:v>1999</c:v>
                </c:pt>
                <c:pt idx="51">
                  <c:v>2000</c:v>
                </c:pt>
                <c:pt idx="52">
                  <c:v>2001</c:v>
                </c:pt>
                <c:pt idx="53">
                  <c:v>2002</c:v>
                </c:pt>
                <c:pt idx="54">
                  <c:v>2003</c:v>
                </c:pt>
                <c:pt idx="55">
                  <c:v>2004</c:v>
                </c:pt>
                <c:pt idx="56">
                  <c:v>2005</c:v>
                </c:pt>
                <c:pt idx="57">
                  <c:v>2006</c:v>
                </c:pt>
                <c:pt idx="58">
                  <c:v>2007</c:v>
                </c:pt>
                <c:pt idx="59">
                  <c:v>2008</c:v>
                </c:pt>
                <c:pt idx="60">
                  <c:v>2009</c:v>
                </c:pt>
                <c:pt idx="61">
                  <c:v>2010</c:v>
                </c:pt>
                <c:pt idx="62">
                  <c:v>2011</c:v>
                </c:pt>
                <c:pt idx="63">
                  <c:v>2012</c:v>
                </c:pt>
                <c:pt idx="64">
                  <c:v>2013</c:v>
                </c:pt>
                <c:pt idx="65">
                  <c:v>2014</c:v>
                </c:pt>
                <c:pt idx="66">
                  <c:v>2015</c:v>
                </c:pt>
                <c:pt idx="67">
                  <c:v>2016</c:v>
                </c:pt>
                <c:pt idx="68">
                  <c:v>2017</c:v>
                </c:pt>
                <c:pt idx="69">
                  <c:v>2018</c:v>
                </c:pt>
                <c:pt idx="70">
                  <c:v>2019</c:v>
                </c:pt>
                <c:pt idx="71">
                  <c:v>2020</c:v>
                </c:pt>
                <c:pt idx="72">
                  <c:v>2021</c:v>
                </c:pt>
                <c:pt idx="73">
                  <c:v>2022</c:v>
                </c:pt>
                <c:pt idx="74">
                  <c:v>2023</c:v>
                </c:pt>
                <c:pt idx="75">
                  <c:v>2024</c:v>
                </c:pt>
              </c:strCache>
            </c:strRef>
          </c:cat>
          <c:val>
            <c:numRef>
              <c:f>'data-fig-2-2'!$C$180:$BZ$180</c:f>
              <c:numCache>
                <c:formatCode>0.0</c:formatCode>
                <c:ptCount val="76"/>
                <c:pt idx="0">
                  <c:v>2.1914472683001067</c:v>
                </c:pt>
                <c:pt idx="1">
                  <c:v>2.0186940153187067</c:v>
                </c:pt>
                <c:pt idx="2">
                  <c:v>1.8296139772200175</c:v>
                </c:pt>
                <c:pt idx="3">
                  <c:v>2.2583639015335661</c:v>
                </c:pt>
                <c:pt idx="4">
                  <c:v>2.3288547664747283</c:v>
                </c:pt>
                <c:pt idx="5">
                  <c:v>2.3755066008587136</c:v>
                </c:pt>
                <c:pt idx="6">
                  <c:v>2.4885274036488454</c:v>
                </c:pt>
                <c:pt idx="7">
                  <c:v>2.6937394247038915</c:v>
                </c:pt>
                <c:pt idx="8">
                  <c:v>2.8360935581444102</c:v>
                </c:pt>
                <c:pt idx="9">
                  <c:v>2.7246542284038719</c:v>
                </c:pt>
                <c:pt idx="10">
                  <c:v>3.0424662739882193</c:v>
                </c:pt>
                <c:pt idx="11">
                  <c:v>2.7683664279281208</c:v>
                </c:pt>
                <c:pt idx="12">
                  <c:v>2.9952321601677649</c:v>
                </c:pt>
                <c:pt idx="13">
                  <c:v>3.0885029241832602</c:v>
                </c:pt>
                <c:pt idx="14">
                  <c:v>3.265293245417547</c:v>
                </c:pt>
                <c:pt idx="15">
                  <c:v>3.5838216053245353</c:v>
                </c:pt>
                <c:pt idx="16">
                  <c:v>3.7452443952977115</c:v>
                </c:pt>
                <c:pt idx="17">
                  <c:v>3.6890725659414128</c:v>
                </c:pt>
                <c:pt idx="18">
                  <c:v>3.4608850234588595</c:v>
                </c:pt>
                <c:pt idx="19">
                  <c:v>3.3270020851828148</c:v>
                </c:pt>
                <c:pt idx="20">
                  <c:v>2.971754861647304</c:v>
                </c:pt>
                <c:pt idx="21">
                  <c:v>2.8830273390523531</c:v>
                </c:pt>
                <c:pt idx="22">
                  <c:v>2.8019580640755626</c:v>
                </c:pt>
                <c:pt idx="23">
                  <c:v>2.6447591483656376</c:v>
                </c:pt>
                <c:pt idx="24">
                  <c:v>2.4186564394408019</c:v>
                </c:pt>
                <c:pt idx="25">
                  <c:v>2.3270173272102803</c:v>
                </c:pt>
                <c:pt idx="26">
                  <c:v>2.4659328803894121</c:v>
                </c:pt>
                <c:pt idx="27">
                  <c:v>2.3317118747126604</c:v>
                </c:pt>
                <c:pt idx="28">
                  <c:v>2.1045912071785118</c:v>
                </c:pt>
                <c:pt idx="29">
                  <c:v>2.046143238717677</c:v>
                </c:pt>
                <c:pt idx="30">
                  <c:v>2.0857256566056006</c:v>
                </c:pt>
                <c:pt idx="31">
                  <c:v>2.1076581972928996</c:v>
                </c:pt>
                <c:pt idx="32">
                  <c:v>2.2179073131104992</c:v>
                </c:pt>
                <c:pt idx="33">
                  <c:v>2.3447521022838114</c:v>
                </c:pt>
                <c:pt idx="34">
                  <c:v>2.2407826485935809</c:v>
                </c:pt>
                <c:pt idx="35">
                  <c:v>2.3119304876898137</c:v>
                </c:pt>
                <c:pt idx="36">
                  <c:v>2.3398342811936774</c:v>
                </c:pt>
                <c:pt idx="37">
                  <c:v>2.2984819990417318</c:v>
                </c:pt>
                <c:pt idx="38">
                  <c:v>2.3456976300324697</c:v>
                </c:pt>
                <c:pt idx="39">
                  <c:v>2.3844877567317004</c:v>
                </c:pt>
                <c:pt idx="40">
                  <c:v>2.3269665602841183</c:v>
                </c:pt>
                <c:pt idx="41">
                  <c:v>2.4033142556095695</c:v>
                </c:pt>
                <c:pt idx="42">
                  <c:v>2.3578889819575131</c:v>
                </c:pt>
                <c:pt idx="43">
                  <c:v>2.2697238773097164</c:v>
                </c:pt>
                <c:pt idx="44">
                  <c:v>2.2118556024246612</c:v>
                </c:pt>
                <c:pt idx="45">
                  <c:v>2.0863456554358204</c:v>
                </c:pt>
                <c:pt idx="46">
                  <c:v>1.9860735111657419</c:v>
                </c:pt>
                <c:pt idx="47">
                  <c:v>2.025302853146898</c:v>
                </c:pt>
                <c:pt idx="48">
                  <c:v>1.8527234507458887</c:v>
                </c:pt>
                <c:pt idx="49">
                  <c:v>1.7633278319089545</c:v>
                </c:pt>
                <c:pt idx="50">
                  <c:v>1.705267111446241</c:v>
                </c:pt>
                <c:pt idx="51">
                  <c:v>1.6999464546387997</c:v>
                </c:pt>
                <c:pt idx="52">
                  <c:v>1.7012282436566672</c:v>
                </c:pt>
                <c:pt idx="53">
                  <c:v>1.6777226562252507</c:v>
                </c:pt>
                <c:pt idx="54">
                  <c:v>1.7362247605733294</c:v>
                </c:pt>
                <c:pt idx="55">
                  <c:v>1.7110938690224915</c:v>
                </c:pt>
                <c:pt idx="56">
                  <c:v>1.6857656545111142</c:v>
                </c:pt>
                <c:pt idx="57">
                  <c:v>1.6049113200770737</c:v>
                </c:pt>
                <c:pt idx="58">
                  <c:v>1.5515956645316833</c:v>
                </c:pt>
                <c:pt idx="59">
                  <c:v>1.6148241206030149</c:v>
                </c:pt>
                <c:pt idx="60">
                  <c:v>1.9386932804363999</c:v>
                </c:pt>
                <c:pt idx="61">
                  <c:v>2.1251205490775646</c:v>
                </c:pt>
                <c:pt idx="62">
                  <c:v>1.7850864708087371</c:v>
                </c:pt>
                <c:pt idx="63">
                  <c:v>1.7478440463403739</c:v>
                </c:pt>
                <c:pt idx="64">
                  <c:v>1.7692817041698738</c:v>
                </c:pt>
                <c:pt idx="65">
                  <c:v>1.6650160442357522</c:v>
                </c:pt>
                <c:pt idx="66">
                  <c:v>1.6766587838114073</c:v>
                </c:pt>
                <c:pt idx="67">
                  <c:v>1.7515757326198942</c:v>
                </c:pt>
                <c:pt idx="68">
                  <c:v>1.6417642769652498</c:v>
                </c:pt>
                <c:pt idx="69">
                  <c:v>1.6217457776147457</c:v>
                </c:pt>
                <c:pt idx="70" formatCode="0.00">
                  <c:v>1.6128561425898371</c:v>
                </c:pt>
                <c:pt idx="71" formatCode="0.00">
                  <c:v>1.7226594245033811</c:v>
                </c:pt>
                <c:pt idx="72" formatCode="0.00">
                  <c:v>1.6419188693282807</c:v>
                </c:pt>
                <c:pt idx="73" formatCode="0.00">
                  <c:v>1.7012453292147658</c:v>
                </c:pt>
                <c:pt idx="74" formatCode="0.00">
                  <c:v>1.6540705922643288</c:v>
                </c:pt>
                <c:pt idx="75" formatCode="0.00">
                  <c:v>1.6737217027980411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0B-4FB4-A1A6-D508BE15D7B7}"/>
            </c:ext>
          </c:extLst>
        </c:ser>
        <c:ser>
          <c:idx val="2"/>
          <c:order val="2"/>
          <c:tx>
            <c:strRef>
              <c:f>'data-fig-2-2'!$B$182</c:f>
              <c:strCache>
                <c:ptCount val="1"/>
                <c:pt idx="0">
                  <c:v>Social Security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strRef>
              <c:f>'data-fig-2-2'!$C$5:$BZ$5</c:f>
              <c:strCache>
                <c:ptCount val="76"/>
                <c:pt idx="0">
                  <c:v>1949</c:v>
                </c:pt>
                <c:pt idx="1">
                  <c:v>1950</c:v>
                </c:pt>
                <c:pt idx="2">
                  <c:v>1951</c:v>
                </c:pt>
                <c:pt idx="3">
                  <c:v>1952</c:v>
                </c:pt>
                <c:pt idx="4">
                  <c:v>1953</c:v>
                </c:pt>
                <c:pt idx="5">
                  <c:v>1954</c:v>
                </c:pt>
                <c:pt idx="6">
                  <c:v>1955</c:v>
                </c:pt>
                <c:pt idx="7">
                  <c:v>1956</c:v>
                </c:pt>
                <c:pt idx="8">
                  <c:v>1957</c:v>
                </c:pt>
                <c:pt idx="9">
                  <c:v>1958</c:v>
                </c:pt>
                <c:pt idx="10">
                  <c:v>1959</c:v>
                </c:pt>
                <c:pt idx="11">
                  <c:v>1960</c:v>
                </c:pt>
                <c:pt idx="12">
                  <c:v>1961</c:v>
                </c:pt>
                <c:pt idx="13">
                  <c:v>1962</c:v>
                </c:pt>
                <c:pt idx="14">
                  <c:v>1963</c:v>
                </c:pt>
                <c:pt idx="15">
                  <c:v>1964</c:v>
                </c:pt>
                <c:pt idx="16">
                  <c:v>1965</c:v>
                </c:pt>
                <c:pt idx="17">
                  <c:v>1966</c:v>
                </c:pt>
                <c:pt idx="18">
                  <c:v>1967</c:v>
                </c:pt>
                <c:pt idx="19">
                  <c:v>1968</c:v>
                </c:pt>
                <c:pt idx="20">
                  <c:v>1969</c:v>
                </c:pt>
                <c:pt idx="21">
                  <c:v>1970</c:v>
                </c:pt>
                <c:pt idx="22">
                  <c:v>1971</c:v>
                </c:pt>
                <c:pt idx="23">
                  <c:v>1972</c:v>
                </c:pt>
                <c:pt idx="24">
                  <c:v>1973</c:v>
                </c:pt>
                <c:pt idx="25">
                  <c:v>1974</c:v>
                </c:pt>
                <c:pt idx="26">
                  <c:v>1975</c:v>
                </c:pt>
                <c:pt idx="27">
                  <c:v>1976</c:v>
                </c:pt>
                <c:pt idx="28">
                  <c:v>1977</c:v>
                </c:pt>
                <c:pt idx="29">
                  <c:v>1978</c:v>
                </c:pt>
                <c:pt idx="30">
                  <c:v>1979</c:v>
                </c:pt>
                <c:pt idx="31">
                  <c:v>1980</c:v>
                </c:pt>
                <c:pt idx="32">
                  <c:v>1981</c:v>
                </c:pt>
                <c:pt idx="33">
                  <c:v>1982</c:v>
                </c:pt>
                <c:pt idx="34">
                  <c:v>1983</c:v>
                </c:pt>
                <c:pt idx="35">
                  <c:v>1984</c:v>
                </c:pt>
                <c:pt idx="36">
                  <c:v>1985</c:v>
                </c:pt>
                <c:pt idx="37">
                  <c:v>1986</c:v>
                </c:pt>
                <c:pt idx="38">
                  <c:v>1987</c:v>
                </c:pt>
                <c:pt idx="39">
                  <c:v>1988</c:v>
                </c:pt>
                <c:pt idx="40">
                  <c:v>1989</c:v>
                </c:pt>
                <c:pt idx="41">
                  <c:v>1990</c:v>
                </c:pt>
                <c:pt idx="42">
                  <c:v>1991</c:v>
                </c:pt>
                <c:pt idx="43">
                  <c:v>1992</c:v>
                </c:pt>
                <c:pt idx="44">
                  <c:v>1993</c:v>
                </c:pt>
                <c:pt idx="45">
                  <c:v>1994</c:v>
                </c:pt>
                <c:pt idx="46">
                  <c:v>1995</c:v>
                </c:pt>
                <c:pt idx="47">
                  <c:v>1996</c:v>
                </c:pt>
                <c:pt idx="48">
                  <c:v>1997</c:v>
                </c:pt>
                <c:pt idx="49">
                  <c:v>1998</c:v>
                </c:pt>
                <c:pt idx="50">
                  <c:v>1999</c:v>
                </c:pt>
                <c:pt idx="51">
                  <c:v>2000</c:v>
                </c:pt>
                <c:pt idx="52">
                  <c:v>2001</c:v>
                </c:pt>
                <c:pt idx="53">
                  <c:v>2002</c:v>
                </c:pt>
                <c:pt idx="54">
                  <c:v>2003</c:v>
                </c:pt>
                <c:pt idx="55">
                  <c:v>2004</c:v>
                </c:pt>
                <c:pt idx="56">
                  <c:v>2005</c:v>
                </c:pt>
                <c:pt idx="57">
                  <c:v>2006</c:v>
                </c:pt>
                <c:pt idx="58">
                  <c:v>2007</c:v>
                </c:pt>
                <c:pt idx="59">
                  <c:v>2008</c:v>
                </c:pt>
                <c:pt idx="60">
                  <c:v>2009</c:v>
                </c:pt>
                <c:pt idx="61">
                  <c:v>2010</c:v>
                </c:pt>
                <c:pt idx="62">
                  <c:v>2011</c:v>
                </c:pt>
                <c:pt idx="63">
                  <c:v>2012</c:v>
                </c:pt>
                <c:pt idx="64">
                  <c:v>2013</c:v>
                </c:pt>
                <c:pt idx="65">
                  <c:v>2014</c:v>
                </c:pt>
                <c:pt idx="66">
                  <c:v>2015</c:v>
                </c:pt>
                <c:pt idx="67">
                  <c:v>2016</c:v>
                </c:pt>
                <c:pt idx="68">
                  <c:v>2017</c:v>
                </c:pt>
                <c:pt idx="69">
                  <c:v>2018</c:v>
                </c:pt>
                <c:pt idx="70">
                  <c:v>2019</c:v>
                </c:pt>
                <c:pt idx="71">
                  <c:v>2020</c:v>
                </c:pt>
                <c:pt idx="72">
                  <c:v>2021</c:v>
                </c:pt>
                <c:pt idx="73">
                  <c:v>2022</c:v>
                </c:pt>
                <c:pt idx="74">
                  <c:v>2023</c:v>
                </c:pt>
                <c:pt idx="75">
                  <c:v>2024</c:v>
                </c:pt>
              </c:strCache>
            </c:strRef>
          </c:cat>
          <c:val>
            <c:numRef>
              <c:f>'data-fig-2-2'!$C$182:$BZ$182</c:f>
              <c:numCache>
                <c:formatCode>0.0</c:formatCode>
                <c:ptCount val="76"/>
                <c:pt idx="0">
                  <c:v>0.11413787855729721</c:v>
                </c:pt>
                <c:pt idx="1">
                  <c:v>0.12332857328313644</c:v>
                </c:pt>
                <c:pt idx="2">
                  <c:v>0.14430758130186053</c:v>
                </c:pt>
                <c:pt idx="3">
                  <c:v>0.15910195783798117</c:v>
                </c:pt>
                <c:pt idx="4">
                  <c:v>0.17487737257410962</c:v>
                </c:pt>
                <c:pt idx="5">
                  <c:v>0.19662132338188676</c:v>
                </c:pt>
                <c:pt idx="6">
                  <c:v>0.19773905906055292</c:v>
                </c:pt>
                <c:pt idx="7">
                  <c:v>0.21319796954314718</c:v>
                </c:pt>
                <c:pt idx="8">
                  <c:v>0.2156269653499446</c:v>
                </c:pt>
                <c:pt idx="9">
                  <c:v>0.21018761190544155</c:v>
                </c:pt>
                <c:pt idx="10">
                  <c:v>0.21613148394451831</c:v>
                </c:pt>
                <c:pt idx="11">
                  <c:v>0.24445683406956301</c:v>
                </c:pt>
                <c:pt idx="12">
                  <c:v>0.22948938611589217</c:v>
                </c:pt>
                <c:pt idx="13">
                  <c:v>0.23852854391575529</c:v>
                </c:pt>
                <c:pt idx="14">
                  <c:v>0.23188314351515918</c:v>
                </c:pt>
                <c:pt idx="15">
                  <c:v>0.25883156038454974</c:v>
                </c:pt>
                <c:pt idx="16">
                  <c:v>0.29619683266853603</c:v>
                </c:pt>
                <c:pt idx="17">
                  <c:v>0.30266196669502859</c:v>
                </c:pt>
                <c:pt idx="18">
                  <c:v>0.32066067349992683</c:v>
                </c:pt>
                <c:pt idx="19">
                  <c:v>0.31690649709932489</c:v>
                </c:pt>
                <c:pt idx="20">
                  <c:v>0.31602952003016643</c:v>
                </c:pt>
                <c:pt idx="21">
                  <c:v>0.31027018359656861</c:v>
                </c:pt>
                <c:pt idx="22">
                  <c:v>0.34072040081370358</c:v>
                </c:pt>
                <c:pt idx="23">
                  <c:v>0.34485648169037691</c:v>
                </c:pt>
                <c:pt idx="24">
                  <c:v>0.35821533409062795</c:v>
                </c:pt>
                <c:pt idx="25">
                  <c:v>0.40327248871222937</c:v>
                </c:pt>
                <c:pt idx="26">
                  <c:v>0.41997919369132169</c:v>
                </c:pt>
                <c:pt idx="27">
                  <c:v>0.41413931691112132</c:v>
                </c:pt>
                <c:pt idx="28">
                  <c:v>0.41492956726893426</c:v>
                </c:pt>
                <c:pt idx="29">
                  <c:v>0.42875435272577683</c:v>
                </c:pt>
                <c:pt idx="30">
                  <c:v>0.40533244104428234</c:v>
                </c:pt>
                <c:pt idx="31">
                  <c:v>0.41281491944856691</c:v>
                </c:pt>
                <c:pt idx="32">
                  <c:v>0.38457728200352681</c:v>
                </c:pt>
                <c:pt idx="33">
                  <c:v>0.34734510600758567</c:v>
                </c:pt>
                <c:pt idx="34">
                  <c:v>0.33782049786529172</c:v>
                </c:pt>
                <c:pt idx="35">
                  <c:v>0.32065669576355749</c:v>
                </c:pt>
                <c:pt idx="36">
                  <c:v>0.33258491721397099</c:v>
                </c:pt>
                <c:pt idx="37">
                  <c:v>0.3345272481233913</c:v>
                </c:pt>
                <c:pt idx="38">
                  <c:v>0.35497674330928336</c:v>
                </c:pt>
                <c:pt idx="39">
                  <c:v>0.34239971762644983</c:v>
                </c:pt>
                <c:pt idx="40">
                  <c:v>0.34543991004000468</c:v>
                </c:pt>
                <c:pt idx="41">
                  <c:v>0.35575564548959504</c:v>
                </c:pt>
                <c:pt idx="42">
                  <c:v>0.3994152376220525</c:v>
                </c:pt>
                <c:pt idx="43">
                  <c:v>0.41633302361746932</c:v>
                </c:pt>
                <c:pt idx="44">
                  <c:v>0.42428926041491349</c:v>
                </c:pt>
                <c:pt idx="45">
                  <c:v>0.41979266130132314</c:v>
                </c:pt>
                <c:pt idx="46">
                  <c:v>0.39503971817479294</c:v>
                </c:pt>
                <c:pt idx="47">
                  <c:v>0.40786736531796175</c:v>
                </c:pt>
                <c:pt idx="48">
                  <c:v>0.39444229488341576</c:v>
                </c:pt>
                <c:pt idx="49">
                  <c:v>0.36796655767805225</c:v>
                </c:pt>
                <c:pt idx="50">
                  <c:v>0.33473151235567844</c:v>
                </c:pt>
                <c:pt idx="51">
                  <c:v>0.35425448094592732</c:v>
                </c:pt>
                <c:pt idx="52">
                  <c:v>0.329265766098436</c:v>
                </c:pt>
                <c:pt idx="53">
                  <c:v>0.36462590206103923</c:v>
                </c:pt>
                <c:pt idx="54">
                  <c:v>0.41798345941874349</c:v>
                </c:pt>
                <c:pt idx="55">
                  <c:v>0.42408856039827653</c:v>
                </c:pt>
                <c:pt idx="56">
                  <c:v>0.45628722940578231</c:v>
                </c:pt>
                <c:pt idx="57">
                  <c:v>0.4395399618964248</c:v>
                </c:pt>
                <c:pt idx="58">
                  <c:v>0.41762218016013408</c:v>
                </c:pt>
                <c:pt idx="59">
                  <c:v>0.43407035175879399</c:v>
                </c:pt>
                <c:pt idx="60">
                  <c:v>0.46000702537399785</c:v>
                </c:pt>
                <c:pt idx="61">
                  <c:v>0.46190649148954821</c:v>
                </c:pt>
                <c:pt idx="62">
                  <c:v>0.51659901044593948</c:v>
                </c:pt>
                <c:pt idx="63">
                  <c:v>0.52373069410478534</c:v>
                </c:pt>
                <c:pt idx="64">
                  <c:v>0.4436527519958951</c:v>
                </c:pt>
                <c:pt idx="65">
                  <c:v>0.46170997054880991</c:v>
                </c:pt>
                <c:pt idx="66">
                  <c:v>0.37494287731182219</c:v>
                </c:pt>
                <c:pt idx="67">
                  <c:v>0.36790617877166565</c:v>
                </c:pt>
                <c:pt idx="68">
                  <c:v>0.34695055725469642</c:v>
                </c:pt>
                <c:pt idx="69">
                  <c:v>0.33175353438090011</c:v>
                </c:pt>
                <c:pt idx="70" formatCode="0.00">
                  <c:v>0.34779112139715085</c:v>
                </c:pt>
                <c:pt idx="71" formatCode="0.00">
                  <c:v>0.33839801645705692</c:v>
                </c:pt>
                <c:pt idx="72" formatCode="0.00">
                  <c:v>0.33403745142741409</c:v>
                </c:pt>
                <c:pt idx="73" formatCode="0.00">
                  <c:v>0.31348942745602199</c:v>
                </c:pt>
                <c:pt idx="74" formatCode="0.00">
                  <c:v>0.35074660132416219</c:v>
                </c:pt>
                <c:pt idx="75" formatCode="0.00">
                  <c:v>0.34871057227987262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0B-4FB4-A1A6-D508BE15D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2524783"/>
        <c:axId val="872533103"/>
      </c:areaChart>
      <c:lineChart>
        <c:grouping val="standard"/>
        <c:varyColors val="0"/>
        <c:ser>
          <c:idx val="3"/>
          <c:order val="3"/>
          <c:tx>
            <c:v>Average public investment by period</c:v>
          </c:tx>
          <c:spPr>
            <a:ln w="317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31750" cap="rnd">
                <a:solidFill>
                  <a:schemeClr val="bg1">
                    <a:alpha val="0"/>
                  </a:schemeClr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30B-4FB4-A1A6-D508BE15D7B7}"/>
              </c:ext>
            </c:extLst>
          </c:dPt>
          <c:val>
            <c:numRef>
              <c:f>'data-fig-2-2'!$C$186:$BZ$186</c:f>
              <c:numCache>
                <c:formatCode>0.0</c:formatCode>
                <c:ptCount val="76"/>
                <c:pt idx="1">
                  <c:v>3.9064365855216701</c:v>
                </c:pt>
                <c:pt idx="2">
                  <c:v>3.9064365855216701</c:v>
                </c:pt>
                <c:pt idx="3">
                  <c:v>3.9064365855216701</c:v>
                </c:pt>
                <c:pt idx="4">
                  <c:v>3.9064365855216701</c:v>
                </c:pt>
                <c:pt idx="5">
                  <c:v>3.9064365855216701</c:v>
                </c:pt>
                <c:pt idx="6">
                  <c:v>3.9064365855216701</c:v>
                </c:pt>
                <c:pt idx="7">
                  <c:v>3.9064365855216701</c:v>
                </c:pt>
                <c:pt idx="8">
                  <c:v>3.9064365855216701</c:v>
                </c:pt>
                <c:pt idx="9">
                  <c:v>3.9064365855216701</c:v>
                </c:pt>
                <c:pt idx="10">
                  <c:v>3.9064365855216701</c:v>
                </c:pt>
                <c:pt idx="11">
                  <c:v>3.9064365855216701</c:v>
                </c:pt>
                <c:pt idx="12">
                  <c:v>5.6413617791554209</c:v>
                </c:pt>
                <c:pt idx="13">
                  <c:v>5.6413617791554209</c:v>
                </c:pt>
                <c:pt idx="14">
                  <c:v>5.6413617791554209</c:v>
                </c:pt>
                <c:pt idx="15">
                  <c:v>5.6413617791554209</c:v>
                </c:pt>
                <c:pt idx="16">
                  <c:v>5.6413617791554209</c:v>
                </c:pt>
                <c:pt idx="17">
                  <c:v>5.6413617791554209</c:v>
                </c:pt>
                <c:pt idx="18">
                  <c:v>5.6413617791554209</c:v>
                </c:pt>
                <c:pt idx="19">
                  <c:v>5.6413617791554209</c:v>
                </c:pt>
                <c:pt idx="20">
                  <c:v>5.6413617791554209</c:v>
                </c:pt>
                <c:pt idx="21">
                  <c:v>5.6413617791554209</c:v>
                </c:pt>
                <c:pt idx="22">
                  <c:v>5.6413617791554209</c:v>
                </c:pt>
                <c:pt idx="23">
                  <c:v>4.9539246917155761</c:v>
                </c:pt>
                <c:pt idx="24">
                  <c:v>4.9539246917155761</c:v>
                </c:pt>
                <c:pt idx="25">
                  <c:v>4.9539246917155761</c:v>
                </c:pt>
                <c:pt idx="26">
                  <c:v>4.9539246917155761</c:v>
                </c:pt>
                <c:pt idx="27">
                  <c:v>4.9539246917155761</c:v>
                </c:pt>
                <c:pt idx="28">
                  <c:v>4.9539246917155761</c:v>
                </c:pt>
                <c:pt idx="29">
                  <c:v>4.9539246917155761</c:v>
                </c:pt>
                <c:pt idx="30">
                  <c:v>4.9539246917155761</c:v>
                </c:pt>
                <c:pt idx="31">
                  <c:v>4.9539246917155761</c:v>
                </c:pt>
                <c:pt idx="32">
                  <c:v>4.9539246917155761</c:v>
                </c:pt>
                <c:pt idx="33">
                  <c:v>4.9539246917155761</c:v>
                </c:pt>
                <c:pt idx="34">
                  <c:v>4.9539246917155761</c:v>
                </c:pt>
                <c:pt idx="35">
                  <c:v>4.9539246917155761</c:v>
                </c:pt>
                <c:pt idx="36">
                  <c:v>4.9539246917155761</c:v>
                </c:pt>
                <c:pt idx="37">
                  <c:v>4.9539246917155761</c:v>
                </c:pt>
                <c:pt idx="38">
                  <c:v>4.9539246917155761</c:v>
                </c:pt>
                <c:pt idx="39">
                  <c:v>4.9539246917155761</c:v>
                </c:pt>
                <c:pt idx="40">
                  <c:v>4.9539246917155761</c:v>
                </c:pt>
                <c:pt idx="41">
                  <c:v>4.9539246917155761</c:v>
                </c:pt>
                <c:pt idx="42">
                  <c:v>4.9539246917155761</c:v>
                </c:pt>
                <c:pt idx="43">
                  <c:v>4.9539246917155761</c:v>
                </c:pt>
                <c:pt idx="44">
                  <c:v>4.9539246917155761</c:v>
                </c:pt>
                <c:pt idx="45">
                  <c:v>4.9539246917155761</c:v>
                </c:pt>
                <c:pt idx="46">
                  <c:v>4.9539246917155761</c:v>
                </c:pt>
                <c:pt idx="47">
                  <c:v>4.3836204202152347</c:v>
                </c:pt>
                <c:pt idx="48">
                  <c:v>4.3836204202152347</c:v>
                </c:pt>
                <c:pt idx="49">
                  <c:v>4.3836204202152347</c:v>
                </c:pt>
                <c:pt idx="50">
                  <c:v>4.3836204202152347</c:v>
                </c:pt>
                <c:pt idx="51">
                  <c:v>4.3836204202152347</c:v>
                </c:pt>
                <c:pt idx="52">
                  <c:v>4.3836204202152347</c:v>
                </c:pt>
                <c:pt idx="53">
                  <c:v>4.3836204202152347</c:v>
                </c:pt>
                <c:pt idx="54">
                  <c:v>4.3836204202152347</c:v>
                </c:pt>
                <c:pt idx="55">
                  <c:v>4.3836204202152347</c:v>
                </c:pt>
                <c:pt idx="56">
                  <c:v>4.3836204202152347</c:v>
                </c:pt>
                <c:pt idx="57">
                  <c:v>4.3836204202152347</c:v>
                </c:pt>
                <c:pt idx="58">
                  <c:v>4.3836204202152347</c:v>
                </c:pt>
                <c:pt idx="59">
                  <c:v>4.3836204202152347</c:v>
                </c:pt>
                <c:pt idx="60">
                  <c:v>4.3836204202152347</c:v>
                </c:pt>
                <c:pt idx="61">
                  <c:v>4.3836204202152347</c:v>
                </c:pt>
                <c:pt idx="62">
                  <c:v>4.3836204202152347</c:v>
                </c:pt>
                <c:pt idx="63">
                  <c:v>4.3836204202152347</c:v>
                </c:pt>
                <c:pt idx="64">
                  <c:v>4.3836204202152347</c:v>
                </c:pt>
                <c:pt idx="65">
                  <c:v>4.3836204202152347</c:v>
                </c:pt>
                <c:pt idx="66">
                  <c:v>3.9059273962807373</c:v>
                </c:pt>
                <c:pt idx="67">
                  <c:v>3.9059273962807373</c:v>
                </c:pt>
                <c:pt idx="68">
                  <c:v>3.9059273962807373</c:v>
                </c:pt>
                <c:pt idx="69">
                  <c:v>3.9059273962807373</c:v>
                </c:pt>
                <c:pt idx="70">
                  <c:v>4.1863426587960966</c:v>
                </c:pt>
                <c:pt idx="71">
                  <c:v>4.1863426587960966</c:v>
                </c:pt>
                <c:pt idx="72">
                  <c:v>4.1863426587960966</c:v>
                </c:pt>
                <c:pt idx="73">
                  <c:v>4.1863426587960966</c:v>
                </c:pt>
                <c:pt idx="74">
                  <c:v>4.1863426587960966</c:v>
                </c:pt>
                <c:pt idx="75">
                  <c:v>4.1863426587960966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30B-4FB4-A1A6-D508BE15D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524783"/>
        <c:axId val="872533103"/>
      </c:lineChart>
      <c:catAx>
        <c:axId val="872524783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72533103"/>
        <c:crosses val="autoZero"/>
        <c:auto val="1"/>
        <c:lblAlgn val="ctr"/>
        <c:lblOffset val="100"/>
        <c:tickLblSkip val="3"/>
        <c:noMultiLvlLbl val="0"/>
      </c:catAx>
      <c:valAx>
        <c:axId val="87253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72524783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4101024615251991"/>
          <c:y val="0.11197271099336388"/>
          <c:w val="0.39303679115049212"/>
          <c:h val="0.158585835146527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3862642169728787E-2"/>
          <c:y val="7.2032106618311248E-2"/>
          <c:w val="0.93195258273990977"/>
          <c:h val="0.90546528410729843"/>
        </c:manualLayout>
      </c:layout>
      <c:areaChart>
        <c:grouping val="stacked"/>
        <c:varyColors val="0"/>
        <c:ser>
          <c:idx val="4"/>
          <c:order val="0"/>
          <c:tx>
            <c:v>Weapon Systems</c:v>
          </c:tx>
          <c:spPr>
            <a:solidFill>
              <a:schemeClr val="accent1">
                <a:lumMod val="20000"/>
                <a:lumOff val="80000"/>
              </a:schemeClr>
            </a:solidFill>
          </c:spPr>
          <c:cat>
            <c:numRef>
              <c:f>'data-fig-2-3'!$C$6:$AU$6</c:f>
              <c:numCache>
                <c:formatCode>General</c:formatCode>
                <c:ptCount val="45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  <c:pt idx="36">
                  <c:v>2015</c:v>
                </c:pt>
                <c:pt idx="37">
                  <c:v>2016</c:v>
                </c:pt>
                <c:pt idx="38">
                  <c:v>2017</c:v>
                </c:pt>
                <c:pt idx="39">
                  <c:v>2018</c:v>
                </c:pt>
                <c:pt idx="40">
                  <c:v>2019</c:v>
                </c:pt>
                <c:pt idx="41">
                  <c:v>2020</c:v>
                </c:pt>
                <c:pt idx="42">
                  <c:v>2021</c:v>
                </c:pt>
                <c:pt idx="43">
                  <c:v>2022</c:v>
                </c:pt>
                <c:pt idx="44">
                  <c:v>2023</c:v>
                </c:pt>
              </c:numCache>
            </c:numRef>
          </c:cat>
          <c:val>
            <c:numRef>
              <c:f>'data-fig-2-3'!$C$19:$AV$19</c:f>
              <c:numCache>
                <c:formatCode>0.00</c:formatCode>
                <c:ptCount val="46"/>
                <c:pt idx="0">
                  <c:v>8.7961449057139471E-2</c:v>
                </c:pt>
                <c:pt idx="1">
                  <c:v>9.5436908827578826E-2</c:v>
                </c:pt>
                <c:pt idx="2">
                  <c:v>0.13175883180440254</c:v>
                </c:pt>
                <c:pt idx="3">
                  <c:v>0.13793674935390701</c:v>
                </c:pt>
                <c:pt idx="4">
                  <c:v>0.12784919394349437</c:v>
                </c:pt>
                <c:pt idx="5">
                  <c:v>0.11336636635778026</c:v>
                </c:pt>
                <c:pt idx="6">
                  <c:v>0.11926631206951063</c:v>
                </c:pt>
                <c:pt idx="7">
                  <c:v>0.11873117355674769</c:v>
                </c:pt>
                <c:pt idx="8">
                  <c:v>0.13902175808329054</c:v>
                </c:pt>
                <c:pt idx="9">
                  <c:v>0.12876756800332922</c:v>
                </c:pt>
                <c:pt idx="10">
                  <c:v>9.9708358108736697E-2</c:v>
                </c:pt>
                <c:pt idx="11">
                  <c:v>0.12232093680404227</c:v>
                </c:pt>
                <c:pt idx="12">
                  <c:v>9.0410986735720095E-2</c:v>
                </c:pt>
                <c:pt idx="13">
                  <c:v>9.5589848215448095E-2</c:v>
                </c:pt>
                <c:pt idx="14">
                  <c:v>3.9565083681473746E-2</c:v>
                </c:pt>
                <c:pt idx="15">
                  <c:v>2.0887327786113734E-2</c:v>
                </c:pt>
                <c:pt idx="16">
                  <c:v>-2.2903241220561473E-2</c:v>
                </c:pt>
                <c:pt idx="17">
                  <c:v>-1.1307372888287969E-2</c:v>
                </c:pt>
                <c:pt idx="18">
                  <c:v>-6.7769326858286905E-2</c:v>
                </c:pt>
                <c:pt idx="19">
                  <c:v>-9.6262547184246219E-2</c:v>
                </c:pt>
                <c:pt idx="20">
                  <c:v>-7.0888536556695053E-2</c:v>
                </c:pt>
                <c:pt idx="21">
                  <c:v>-3.9904527738736643E-2</c:v>
                </c:pt>
                <c:pt idx="22">
                  <c:v>-2.862612257862545E-2</c:v>
                </c:pt>
                <c:pt idx="23">
                  <c:v>-2.965159377316531E-2</c:v>
                </c:pt>
                <c:pt idx="24">
                  <c:v>-2.4286312197461284E-2</c:v>
                </c:pt>
                <c:pt idx="25">
                  <c:v>2.5764868746565684E-2</c:v>
                </c:pt>
                <c:pt idx="26">
                  <c:v>-2.5027695045764919E-2</c:v>
                </c:pt>
                <c:pt idx="27">
                  <c:v>2.2101590393608737E-2</c:v>
                </c:pt>
                <c:pt idx="28">
                  <c:v>-1.7854599571902437E-2</c:v>
                </c:pt>
                <c:pt idx="29">
                  <c:v>3.3768844221105515E-2</c:v>
                </c:pt>
                <c:pt idx="30">
                  <c:v>9.8975121910901728E-2</c:v>
                </c:pt>
                <c:pt idx="31">
                  <c:v>0.33585912352992742</c:v>
                </c:pt>
                <c:pt idx="32">
                  <c:v>-1.4596480066106058E-2</c:v>
                </c:pt>
                <c:pt idx="33">
                  <c:v>4.2283460079960283E-2</c:v>
                </c:pt>
                <c:pt idx="34">
                  <c:v>7.3902823682105628E-2</c:v>
                </c:pt>
                <c:pt idx="35">
                  <c:v>-1.6668732846643476E-2</c:v>
                </c:pt>
                <c:pt idx="36">
                  <c:v>-5.7963061721575629E-2</c:v>
                </c:pt>
                <c:pt idx="37">
                  <c:v>0.11264354322639963</c:v>
                </c:pt>
                <c:pt idx="38">
                  <c:v>-5.7686911921859978E-2</c:v>
                </c:pt>
                <c:pt idx="39">
                  <c:v>-3.0993099577432442E-2</c:v>
                </c:pt>
                <c:pt idx="40">
                  <c:v>-4.2800633334251569E-2</c:v>
                </c:pt>
                <c:pt idx="41">
                  <c:v>-2.544994642570607E-3</c:v>
                </c:pt>
                <c:pt idx="42">
                  <c:v>-2.0852421472491955E-2</c:v>
                </c:pt>
                <c:pt idx="43">
                  <c:v>2.6978176689724978E-2</c:v>
                </c:pt>
                <c:pt idx="44">
                  <c:v>6.6618504165160117E-2</c:v>
                </c:pt>
                <c:pt idx="45">
                  <c:v>3.3665536490975735E-2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C1-480B-9826-31006001C933}"/>
            </c:ext>
          </c:extLst>
        </c:ser>
        <c:ser>
          <c:idx val="5"/>
          <c:order val="1"/>
          <c:tx>
            <c:v>Intellectual property rights</c:v>
          </c:tx>
          <c:spPr>
            <a:solidFill>
              <a:schemeClr val="accent1">
                <a:lumMod val="40000"/>
                <a:lumOff val="60000"/>
              </a:schemeClr>
            </a:solidFill>
          </c:spPr>
          <c:cat>
            <c:numRef>
              <c:f>'data-fig-2-3'!$C$6:$AU$6</c:f>
              <c:numCache>
                <c:formatCode>General</c:formatCode>
                <c:ptCount val="45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  <c:pt idx="36">
                  <c:v>2015</c:v>
                </c:pt>
                <c:pt idx="37">
                  <c:v>2016</c:v>
                </c:pt>
                <c:pt idx="38">
                  <c:v>2017</c:v>
                </c:pt>
                <c:pt idx="39">
                  <c:v>2018</c:v>
                </c:pt>
                <c:pt idx="40">
                  <c:v>2019</c:v>
                </c:pt>
                <c:pt idx="41">
                  <c:v>2020</c:v>
                </c:pt>
                <c:pt idx="42">
                  <c:v>2021</c:v>
                </c:pt>
                <c:pt idx="43">
                  <c:v>2022</c:v>
                </c:pt>
                <c:pt idx="44">
                  <c:v>2023</c:v>
                </c:pt>
              </c:numCache>
            </c:numRef>
          </c:cat>
          <c:val>
            <c:numRef>
              <c:f>'data-fig-2-3'!$C$21:$AV$21</c:f>
              <c:numCache>
                <c:formatCode>0.00</c:formatCode>
                <c:ptCount val="46"/>
                <c:pt idx="0">
                  <c:v>2.8644506465293249E-2</c:v>
                </c:pt>
                <c:pt idx="1">
                  <c:v>9.8342482164248922E-3</c:v>
                </c:pt>
                <c:pt idx="2">
                  <c:v>5.64680707733154E-2</c:v>
                </c:pt>
                <c:pt idx="3">
                  <c:v>9.028901115405924E-2</c:v>
                </c:pt>
                <c:pt idx="4">
                  <c:v>9.5653594008818815E-2</c:v>
                </c:pt>
                <c:pt idx="5">
                  <c:v>0.10250149391996027</c:v>
                </c:pt>
                <c:pt idx="6">
                  <c:v>9.6587035725196571E-2</c:v>
                </c:pt>
                <c:pt idx="7">
                  <c:v>9.1493573783562696E-2</c:v>
                </c:pt>
                <c:pt idx="8">
                  <c:v>0.12217420604438338</c:v>
                </c:pt>
                <c:pt idx="9">
                  <c:v>0.12887650841619158</c:v>
                </c:pt>
                <c:pt idx="10">
                  <c:v>0.13823663847326895</c:v>
                </c:pt>
                <c:pt idx="11">
                  <c:v>0.2350631001700233</c:v>
                </c:pt>
                <c:pt idx="12">
                  <c:v>0.1779591128087156</c:v>
                </c:pt>
                <c:pt idx="13">
                  <c:v>0.13776708534782398</c:v>
                </c:pt>
                <c:pt idx="14">
                  <c:v>0.13508524116636805</c:v>
                </c:pt>
                <c:pt idx="15">
                  <c:v>0.1062269813122356</c:v>
                </c:pt>
                <c:pt idx="16">
                  <c:v>0.10009869814022385</c:v>
                </c:pt>
                <c:pt idx="17">
                  <c:v>8.3482093451828221E-2</c:v>
                </c:pt>
                <c:pt idx="18">
                  <c:v>4.7841733033825024E-2</c:v>
                </c:pt>
                <c:pt idx="19">
                  <c:v>5.6747365778367323E-2</c:v>
                </c:pt>
                <c:pt idx="20">
                  <c:v>5.6481462898559889E-2</c:v>
                </c:pt>
                <c:pt idx="21">
                  <c:v>0.10166153495344794</c:v>
                </c:pt>
                <c:pt idx="22">
                  <c:v>9.078010105413406E-2</c:v>
                </c:pt>
                <c:pt idx="23">
                  <c:v>0.12101398313407212</c:v>
                </c:pt>
                <c:pt idx="24">
                  <c:v>0.11865774360434765</c:v>
                </c:pt>
                <c:pt idx="25">
                  <c:v>0.11308242163824489</c:v>
                </c:pt>
                <c:pt idx="26">
                  <c:v>0.11605813235507761</c:v>
                </c:pt>
                <c:pt idx="27">
                  <c:v>0.10308658460548403</c:v>
                </c:pt>
                <c:pt idx="28">
                  <c:v>0.10093525075907847</c:v>
                </c:pt>
                <c:pt idx="29">
                  <c:v>0.12341708542713564</c:v>
                </c:pt>
                <c:pt idx="30">
                  <c:v>0.13523844945863289</c:v>
                </c:pt>
                <c:pt idx="31">
                  <c:v>0.11647858923136652</c:v>
                </c:pt>
                <c:pt idx="32">
                  <c:v>0.1360236763635464</c:v>
                </c:pt>
                <c:pt idx="33">
                  <c:v>8.1119118205495666E-2</c:v>
                </c:pt>
                <c:pt idx="34">
                  <c:v>9.0598164833009004E-2</c:v>
                </c:pt>
                <c:pt idx="35">
                  <c:v>7.4057462090240472E-2</c:v>
                </c:pt>
                <c:pt idx="36">
                  <c:v>8.5945229449232774E-2</c:v>
                </c:pt>
                <c:pt idx="37">
                  <c:v>7.9845184578140077E-2</c:v>
                </c:pt>
                <c:pt idx="38">
                  <c:v>9.3948503303906708E-2</c:v>
                </c:pt>
                <c:pt idx="39">
                  <c:v>9.6460715397159683E-2</c:v>
                </c:pt>
                <c:pt idx="40">
                  <c:v>0.1030339934059889</c:v>
                </c:pt>
                <c:pt idx="41">
                  <c:v>5.3142938977067414E-2</c:v>
                </c:pt>
                <c:pt idx="42">
                  <c:v>6.5188736343258696E-2</c:v>
                </c:pt>
                <c:pt idx="43">
                  <c:v>8.6096555497236951E-2</c:v>
                </c:pt>
                <c:pt idx="44">
                  <c:v>0.10896707000992727</c:v>
                </c:pt>
                <c:pt idx="45">
                  <c:v>0.10685297441693224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C1-480B-9826-31006001C933}"/>
            </c:ext>
          </c:extLst>
        </c:ser>
        <c:ser>
          <c:idx val="3"/>
          <c:order val="2"/>
          <c:tx>
            <c:v>Machines and equipments</c:v>
          </c:tx>
          <c:spPr>
            <a:solidFill>
              <a:schemeClr val="accent1">
                <a:lumMod val="60000"/>
                <a:lumOff val="40000"/>
              </a:schemeClr>
            </a:solidFill>
          </c:spPr>
          <c:cat>
            <c:numRef>
              <c:f>'data-fig-2-3'!$C$6:$AU$6</c:f>
              <c:numCache>
                <c:formatCode>General</c:formatCode>
                <c:ptCount val="45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  <c:pt idx="36">
                  <c:v>2015</c:v>
                </c:pt>
                <c:pt idx="37">
                  <c:v>2016</c:v>
                </c:pt>
                <c:pt idx="38">
                  <c:v>2017</c:v>
                </c:pt>
                <c:pt idx="39">
                  <c:v>2018</c:v>
                </c:pt>
                <c:pt idx="40">
                  <c:v>2019</c:v>
                </c:pt>
                <c:pt idx="41">
                  <c:v>2020</c:v>
                </c:pt>
                <c:pt idx="42">
                  <c:v>2021</c:v>
                </c:pt>
                <c:pt idx="43">
                  <c:v>2022</c:v>
                </c:pt>
                <c:pt idx="44">
                  <c:v>2023</c:v>
                </c:pt>
              </c:numCache>
            </c:numRef>
          </c:cat>
          <c:val>
            <c:numRef>
              <c:f>'data-fig-2-3'!$C$15:$AV$15</c:f>
              <c:numCache>
                <c:formatCode>0.00</c:formatCode>
                <c:ptCount val="46"/>
                <c:pt idx="0">
                  <c:v>8.2891624903990199E-2</c:v>
                </c:pt>
                <c:pt idx="1">
                  <c:v>6.9063243156257309E-2</c:v>
                </c:pt>
                <c:pt idx="2">
                  <c:v>5.7855005844940674E-2</c:v>
                </c:pt>
                <c:pt idx="3">
                  <c:v>7.8549713336705518E-2</c:v>
                </c:pt>
                <c:pt idx="4">
                  <c:v>7.2634517727021758E-2</c:v>
                </c:pt>
                <c:pt idx="5">
                  <c:v>9.7497934244648393E-2</c:v>
                </c:pt>
                <c:pt idx="6">
                  <c:v>0.1202001646248648</c:v>
                </c:pt>
                <c:pt idx="7">
                  <c:v>0.12628341713022168</c:v>
                </c:pt>
                <c:pt idx="8">
                  <c:v>0.13148159493301032</c:v>
                </c:pt>
                <c:pt idx="9">
                  <c:v>0.15578479039319865</c:v>
                </c:pt>
                <c:pt idx="10">
                  <c:v>0.14076474085939295</c:v>
                </c:pt>
                <c:pt idx="11">
                  <c:v>0.15115304485260667</c:v>
                </c:pt>
                <c:pt idx="12">
                  <c:v>0.15533327853879594</c:v>
                </c:pt>
                <c:pt idx="13">
                  <c:v>0.13473531777382655</c:v>
                </c:pt>
                <c:pt idx="14">
                  <c:v>0.10027854171384672</c:v>
                </c:pt>
                <c:pt idx="15">
                  <c:v>8.3378802346201042E-2</c:v>
                </c:pt>
                <c:pt idx="16">
                  <c:v>6.0800690722210018E-2</c:v>
                </c:pt>
                <c:pt idx="17">
                  <c:v>7.5703262457757742E-2</c:v>
                </c:pt>
                <c:pt idx="18">
                  <c:v>6.8001944685031568E-2</c:v>
                </c:pt>
                <c:pt idx="19">
                  <c:v>5.1770829774243542E-2</c:v>
                </c:pt>
                <c:pt idx="20">
                  <c:v>6.3004068385576331E-2</c:v>
                </c:pt>
                <c:pt idx="21">
                  <c:v>8.0759163280776564E-2</c:v>
                </c:pt>
                <c:pt idx="22">
                  <c:v>6.5291087799193667E-2</c:v>
                </c:pt>
                <c:pt idx="23">
                  <c:v>3.8078221918103311E-2</c:v>
                </c:pt>
                <c:pt idx="24">
                  <c:v>5.7078997702662754E-2</c:v>
                </c:pt>
                <c:pt idx="25">
                  <c:v>9.6691955936768006E-3</c:v>
                </c:pt>
                <c:pt idx="26">
                  <c:v>3.2972995060293449E-2</c:v>
                </c:pt>
                <c:pt idx="27">
                  <c:v>1.3217617784413058E-2</c:v>
                </c:pt>
                <c:pt idx="28">
                  <c:v>-2.4356563577855365E-2</c:v>
                </c:pt>
                <c:pt idx="29">
                  <c:v>2.9246231155778932E-2</c:v>
                </c:pt>
                <c:pt idx="30">
                  <c:v>5.1967104719398305E-2</c:v>
                </c:pt>
                <c:pt idx="31">
                  <c:v>1.5330085292386312E-2</c:v>
                </c:pt>
                <c:pt idx="32">
                  <c:v>3.0162825917335424E-2</c:v>
                </c:pt>
                <c:pt idx="33">
                  <c:v>2.849225226226092E-2</c:v>
                </c:pt>
                <c:pt idx="34">
                  <c:v>-1.6978313034816668E-3</c:v>
                </c:pt>
                <c:pt idx="35">
                  <c:v>1.7643784071656166E-3</c:v>
                </c:pt>
                <c:pt idx="36">
                  <c:v>-1.3218848715500373E-2</c:v>
                </c:pt>
                <c:pt idx="37">
                  <c:v>-2.0655796908261838E-2</c:v>
                </c:pt>
                <c:pt idx="38">
                  <c:v>-2.9410725140191864E-2</c:v>
                </c:pt>
                <c:pt idx="39">
                  <c:v>-2.8106071123644209E-2</c:v>
                </c:pt>
                <c:pt idx="40">
                  <c:v>2.8780445085474065E-4</c:v>
                </c:pt>
                <c:pt idx="41">
                  <c:v>-3.135951025675978E-2</c:v>
                </c:pt>
                <c:pt idx="42">
                  <c:v>-1.2758651761371757E-2</c:v>
                </c:pt>
                <c:pt idx="43">
                  <c:v>-7.8372356864005576E-3</c:v>
                </c:pt>
                <c:pt idx="44">
                  <c:v>1.379777834541277E-3</c:v>
                </c:pt>
                <c:pt idx="45">
                  <c:v>3.3425802253501835E-2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C1-480B-9826-31006001C933}"/>
            </c:ext>
          </c:extLst>
        </c:ser>
        <c:ser>
          <c:idx val="0"/>
          <c:order val="3"/>
          <c:tx>
            <c:v>Housing</c:v>
          </c:tx>
          <c:spPr>
            <a:solidFill>
              <a:schemeClr val="tx2">
                <a:lumMod val="60000"/>
                <a:lumOff val="40000"/>
              </a:schemeClr>
            </a:solidFill>
          </c:spPr>
          <c:cat>
            <c:numRef>
              <c:f>'data-fig-2-3'!$C$6:$AU$6</c:f>
              <c:numCache>
                <c:formatCode>General</c:formatCode>
                <c:ptCount val="45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  <c:pt idx="36">
                  <c:v>2015</c:v>
                </c:pt>
                <c:pt idx="37">
                  <c:v>2016</c:v>
                </c:pt>
                <c:pt idx="38">
                  <c:v>2017</c:v>
                </c:pt>
                <c:pt idx="39">
                  <c:v>2018</c:v>
                </c:pt>
                <c:pt idx="40">
                  <c:v>2019</c:v>
                </c:pt>
                <c:pt idx="41">
                  <c:v>2020</c:v>
                </c:pt>
                <c:pt idx="42">
                  <c:v>2021</c:v>
                </c:pt>
                <c:pt idx="43">
                  <c:v>2022</c:v>
                </c:pt>
                <c:pt idx="44">
                  <c:v>2023</c:v>
                </c:pt>
              </c:numCache>
            </c:numRef>
          </c:cat>
          <c:val>
            <c:numRef>
              <c:f>'data-fig-2-3'!$C$11:$AV$11</c:f>
              <c:numCache>
                <c:formatCode>0.00</c:formatCode>
                <c:ptCount val="46"/>
                <c:pt idx="0">
                  <c:v>7.9089256789128273E-2</c:v>
                </c:pt>
                <c:pt idx="1">
                  <c:v>8.0238525220376555E-2</c:v>
                </c:pt>
                <c:pt idx="2">
                  <c:v>7.7668364011016233E-2</c:v>
                </c:pt>
                <c:pt idx="3">
                  <c:v>7.3715884823677483E-2</c:v>
                </c:pt>
                <c:pt idx="4">
                  <c:v>6.7190817254975152E-2</c:v>
                </c:pt>
                <c:pt idx="5">
                  <c:v>5.9327921864412117E-2</c:v>
                </c:pt>
                <c:pt idx="6">
                  <c:v>5.4430263226353859E-2</c:v>
                </c:pt>
                <c:pt idx="7">
                  <c:v>5.5094235904851629E-2</c:v>
                </c:pt>
                <c:pt idx="8">
                  <c:v>6.6329872712620808E-2</c:v>
                </c:pt>
                <c:pt idx="9">
                  <c:v>9.2381470107295388E-2</c:v>
                </c:pt>
                <c:pt idx="10">
                  <c:v>0.10173084001763603</c:v>
                </c:pt>
                <c:pt idx="11">
                  <c:v>9.4638281568045213E-2</c:v>
                </c:pt>
                <c:pt idx="12">
                  <c:v>8.7271075041118973E-2</c:v>
                </c:pt>
                <c:pt idx="13">
                  <c:v>7.7399242771463567E-2</c:v>
                </c:pt>
                <c:pt idx="14">
                  <c:v>7.6486620569085131E-2</c:v>
                </c:pt>
                <c:pt idx="15">
                  <c:v>8.056540717501022E-2</c:v>
                </c:pt>
                <c:pt idx="16">
                  <c:v>7.0357438857408375E-2</c:v>
                </c:pt>
                <c:pt idx="17">
                  <c:v>6.3513754095915406E-2</c:v>
                </c:pt>
                <c:pt idx="18">
                  <c:v>5.9782781473385817E-2</c:v>
                </c:pt>
                <c:pt idx="19">
                  <c:v>5.9866985363042018E-2</c:v>
                </c:pt>
                <c:pt idx="20">
                  <c:v>6.7519718338126131E-2</c:v>
                </c:pt>
                <c:pt idx="21">
                  <c:v>5.3477496357354541E-2</c:v>
                </c:pt>
                <c:pt idx="22">
                  <c:v>5.2154442506262777E-2</c:v>
                </c:pt>
                <c:pt idx="23">
                  <c:v>4.998954591245177E-2</c:v>
                </c:pt>
                <c:pt idx="24">
                  <c:v>6.3612878649187909E-2</c:v>
                </c:pt>
                <c:pt idx="25">
                  <c:v>4.9230355614147209E-2</c:v>
                </c:pt>
                <c:pt idx="26">
                  <c:v>6.0384280110416973E-2</c:v>
                </c:pt>
                <c:pt idx="27">
                  <c:v>5.8937574382956645E-2</c:v>
                </c:pt>
                <c:pt idx="28">
                  <c:v>6.2800715835275328E-2</c:v>
                </c:pt>
                <c:pt idx="29">
                  <c:v>6.2060301507537691E-2</c:v>
                </c:pt>
                <c:pt idx="30">
                  <c:v>5.2018761881147207E-2</c:v>
                </c:pt>
                <c:pt idx="31">
                  <c:v>4.9948022995127933E-2</c:v>
                </c:pt>
                <c:pt idx="32">
                  <c:v>4.1122309289229012E-2</c:v>
                </c:pt>
                <c:pt idx="33">
                  <c:v>3.9170861093326743E-2</c:v>
                </c:pt>
                <c:pt idx="34">
                  <c:v>3.7210802734640294E-2</c:v>
                </c:pt>
                <c:pt idx="35">
                  <c:v>3.5426861175456743E-2</c:v>
                </c:pt>
                <c:pt idx="36">
                  <c:v>3.1707066678416759E-2</c:v>
                </c:pt>
                <c:pt idx="37">
                  <c:v>3.1947035131433141E-2</c:v>
                </c:pt>
                <c:pt idx="38">
                  <c:v>3.8094307191969566E-2</c:v>
                </c:pt>
                <c:pt idx="39">
                  <c:v>4.1309980669646258E-2</c:v>
                </c:pt>
                <c:pt idx="40">
                  <c:v>4.4568574960930557E-2</c:v>
                </c:pt>
                <c:pt idx="41">
                  <c:v>4.7103968638764329E-2</c:v>
                </c:pt>
                <c:pt idx="42">
                  <c:v>3.8674663151658101E-2</c:v>
                </c:pt>
                <c:pt idx="43">
                  <c:v>3.5003807464740924E-2</c:v>
                </c:pt>
                <c:pt idx="44">
                  <c:v>4.2737733951945515E-2</c:v>
                </c:pt>
                <c:pt idx="45">
                  <c:v>3.9008185211822324E-2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3C1-480B-9826-31006001C933}"/>
            </c:ext>
          </c:extLst>
        </c:ser>
        <c:ser>
          <c:idx val="1"/>
          <c:order val="4"/>
          <c:tx>
            <c:v>Non residential buildings</c:v>
          </c:tx>
          <c:spPr>
            <a:solidFill>
              <a:schemeClr val="accent1">
                <a:lumMod val="75000"/>
              </a:schemeClr>
            </a:solidFill>
          </c:spPr>
          <c:cat>
            <c:numRef>
              <c:f>'data-fig-2-3'!$C$6:$AU$6</c:f>
              <c:numCache>
                <c:formatCode>General</c:formatCode>
                <c:ptCount val="45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  <c:pt idx="36">
                  <c:v>2015</c:v>
                </c:pt>
                <c:pt idx="37">
                  <c:v>2016</c:v>
                </c:pt>
                <c:pt idx="38">
                  <c:v>2017</c:v>
                </c:pt>
                <c:pt idx="39">
                  <c:v>2018</c:v>
                </c:pt>
                <c:pt idx="40">
                  <c:v>2019</c:v>
                </c:pt>
                <c:pt idx="41">
                  <c:v>2020</c:v>
                </c:pt>
                <c:pt idx="42">
                  <c:v>2021</c:v>
                </c:pt>
                <c:pt idx="43">
                  <c:v>2022</c:v>
                </c:pt>
                <c:pt idx="44">
                  <c:v>2023</c:v>
                </c:pt>
              </c:numCache>
            </c:numRef>
          </c:cat>
          <c:val>
            <c:numRef>
              <c:f>'data-fig-2-3'!$C$13:$AV$13</c:f>
              <c:numCache>
                <c:formatCode>0.00</c:formatCode>
                <c:ptCount val="46"/>
                <c:pt idx="0">
                  <c:v>0.2162280001318154</c:v>
                </c:pt>
                <c:pt idx="1">
                  <c:v>0.20428415613210071</c:v>
                </c:pt>
                <c:pt idx="2">
                  <c:v>0.16821541082998162</c:v>
                </c:pt>
                <c:pt idx="3">
                  <c:v>0.15485514914950518</c:v>
                </c:pt>
                <c:pt idx="4">
                  <c:v>4.5882618264392737E-2</c:v>
                </c:pt>
                <c:pt idx="5">
                  <c:v>1.7298020591792383E-2</c:v>
                </c:pt>
                <c:pt idx="6">
                  <c:v>8.1778802347438451E-2</c:v>
                </c:pt>
                <c:pt idx="7">
                  <c:v>8.096995568937744E-2</c:v>
                </c:pt>
                <c:pt idx="8">
                  <c:v>9.696178551063403E-2</c:v>
                </c:pt>
                <c:pt idx="9">
                  <c:v>0.18683280805897598</c:v>
                </c:pt>
                <c:pt idx="10">
                  <c:v>0.23248429542797733</c:v>
                </c:pt>
                <c:pt idx="11">
                  <c:v>0.24856917071768969</c:v>
                </c:pt>
                <c:pt idx="12">
                  <c:v>0.30660314194340216</c:v>
                </c:pt>
                <c:pt idx="13">
                  <c:v>0.32002981832578664</c:v>
                </c:pt>
                <c:pt idx="14">
                  <c:v>0.24761221635844372</c:v>
                </c:pt>
                <c:pt idx="15">
                  <c:v>0.21049311144455046</c:v>
                </c:pt>
                <c:pt idx="16">
                  <c:v>0.15134264072723572</c:v>
                </c:pt>
                <c:pt idx="17">
                  <c:v>0.13825468694615928</c:v>
                </c:pt>
                <c:pt idx="18">
                  <c:v>3.97776483733423E-2</c:v>
                </c:pt>
                <c:pt idx="19">
                  <c:v>5.1176616520019792E-2</c:v>
                </c:pt>
                <c:pt idx="20">
                  <c:v>8.0994991212401904E-2</c:v>
                </c:pt>
                <c:pt idx="21">
                  <c:v>0.16484370387311448</c:v>
                </c:pt>
                <c:pt idx="22">
                  <c:v>0.13188930448325606</c:v>
                </c:pt>
                <c:pt idx="23">
                  <c:v>0.18994760284604623</c:v>
                </c:pt>
                <c:pt idx="24">
                  <c:v>0.24686974708333104</c:v>
                </c:pt>
                <c:pt idx="25">
                  <c:v>0.27374436061854546</c:v>
                </c:pt>
                <c:pt idx="26">
                  <c:v>0.31537165843382237</c:v>
                </c:pt>
                <c:pt idx="27">
                  <c:v>0.24073398948332653</c:v>
                </c:pt>
                <c:pt idx="28">
                  <c:v>0.29661340560489946</c:v>
                </c:pt>
                <c:pt idx="29">
                  <c:v>0.2379396984924623</c:v>
                </c:pt>
                <c:pt idx="30">
                  <c:v>0.44099718985040104</c:v>
                </c:pt>
                <c:pt idx="31">
                  <c:v>0.31221271745801132</c:v>
                </c:pt>
                <c:pt idx="32">
                  <c:v>0.26438541302461871</c:v>
                </c:pt>
                <c:pt idx="33">
                  <c:v>0.23995743880031814</c:v>
                </c:pt>
                <c:pt idx="34">
                  <c:v>0.20553191168258861</c:v>
                </c:pt>
                <c:pt idx="35">
                  <c:v>9.2629866376194303E-2</c:v>
                </c:pt>
                <c:pt idx="36">
                  <c:v>-4.3744849872944483E-2</c:v>
                </c:pt>
                <c:pt idx="37">
                  <c:v>-0.11448060976270924</c:v>
                </c:pt>
                <c:pt idx="38">
                  <c:v>-9.3773958941056682E-2</c:v>
                </c:pt>
                <c:pt idx="39">
                  <c:v>-6.7547974558486365E-2</c:v>
                </c:pt>
                <c:pt idx="40">
                  <c:v>3.7003429395606482E-2</c:v>
                </c:pt>
                <c:pt idx="41">
                  <c:v>-0.11594823049541998</c:v>
                </c:pt>
                <c:pt idx="42">
                  <c:v>-2.4839500147920662E-2</c:v>
                </c:pt>
                <c:pt idx="43">
                  <c:v>-2.6601386512494156E-2</c:v>
                </c:pt>
                <c:pt idx="44">
                  <c:v>4.9742759881155098E-2</c:v>
                </c:pt>
                <c:pt idx="45">
                  <c:v>0.12500428096852639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C1-480B-9826-31006001C933}"/>
            </c:ext>
          </c:extLst>
        </c:ser>
        <c:ser>
          <c:idx val="2"/>
          <c:order val="5"/>
          <c:tx>
            <c:v>Civil engineering works</c:v>
          </c:tx>
          <c:spPr>
            <a:solidFill>
              <a:schemeClr val="accent1">
                <a:lumMod val="50000"/>
              </a:schemeClr>
            </a:solidFill>
          </c:spPr>
          <c:cat>
            <c:numRef>
              <c:f>'data-fig-2-3'!$C$6:$AU$6</c:f>
              <c:numCache>
                <c:formatCode>General</c:formatCode>
                <c:ptCount val="45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  <c:pt idx="36">
                  <c:v>2015</c:v>
                </c:pt>
                <c:pt idx="37">
                  <c:v>2016</c:v>
                </c:pt>
                <c:pt idx="38">
                  <c:v>2017</c:v>
                </c:pt>
                <c:pt idx="39">
                  <c:v>2018</c:v>
                </c:pt>
                <c:pt idx="40">
                  <c:v>2019</c:v>
                </c:pt>
                <c:pt idx="41">
                  <c:v>2020</c:v>
                </c:pt>
                <c:pt idx="42">
                  <c:v>2021</c:v>
                </c:pt>
                <c:pt idx="43">
                  <c:v>2022</c:v>
                </c:pt>
                <c:pt idx="44">
                  <c:v>2023</c:v>
                </c:pt>
              </c:numCache>
            </c:numRef>
          </c:cat>
          <c:val>
            <c:numRef>
              <c:f>'data-fig-2-3'!$C$14:$AV$14</c:f>
              <c:numCache>
                <c:formatCode>0.00</c:formatCode>
                <c:ptCount val="46"/>
                <c:pt idx="0">
                  <c:v>0.87505164883356024</c:v>
                </c:pt>
                <c:pt idx="1">
                  <c:v>0.88195326050029499</c:v>
                </c:pt>
                <c:pt idx="2">
                  <c:v>0.86960828990905681</c:v>
                </c:pt>
                <c:pt idx="3">
                  <c:v>0.87302395679938416</c:v>
                </c:pt>
                <c:pt idx="4">
                  <c:v>0.71561331062532552</c:v>
                </c:pt>
                <c:pt idx="5">
                  <c:v>0.63759646148259752</c:v>
                </c:pt>
                <c:pt idx="6">
                  <c:v>0.68478073809037843</c:v>
                </c:pt>
                <c:pt idx="7">
                  <c:v>0.68985411789176043</c:v>
                </c:pt>
                <c:pt idx="8">
                  <c:v>0.7014708030745016</c:v>
                </c:pt>
                <c:pt idx="9">
                  <c:v>0.86716568638451841</c:v>
                </c:pt>
                <c:pt idx="10">
                  <c:v>0.88524033152523429</c:v>
                </c:pt>
                <c:pt idx="11">
                  <c:v>0.87617040637946297</c:v>
                </c:pt>
                <c:pt idx="12">
                  <c:v>0.93606308636696511</c:v>
                </c:pt>
                <c:pt idx="13">
                  <c:v>0.88536530124177626</c:v>
                </c:pt>
                <c:pt idx="14">
                  <c:v>0.74354159488702809</c:v>
                </c:pt>
                <c:pt idx="15">
                  <c:v>0.69542013367889766</c:v>
                </c:pt>
                <c:pt idx="16">
                  <c:v>0.59737914420968163</c:v>
                </c:pt>
                <c:pt idx="17">
                  <c:v>0.53794225060025314</c:v>
                </c:pt>
                <c:pt idx="18">
                  <c:v>0.39134072386015323</c:v>
                </c:pt>
                <c:pt idx="19">
                  <c:v>0.37071479397883711</c:v>
                </c:pt>
                <c:pt idx="20">
                  <c:v>0.39938415135885241</c:v>
                </c:pt>
                <c:pt idx="21">
                  <c:v>0.50104613655627983</c:v>
                </c:pt>
                <c:pt idx="22">
                  <c:v>0.48023915230077563</c:v>
                </c:pt>
                <c:pt idx="23">
                  <c:v>0.34188034188034194</c:v>
                </c:pt>
                <c:pt idx="24">
                  <c:v>0.37754736601383332</c:v>
                </c:pt>
                <c:pt idx="25">
                  <c:v>0.4559851141554665</c:v>
                </c:pt>
                <c:pt idx="26">
                  <c:v>0.5005539009152985</c:v>
                </c:pt>
                <c:pt idx="27">
                  <c:v>0.48991858705832708</c:v>
                </c:pt>
                <c:pt idx="28">
                  <c:v>0.51055898313411174</c:v>
                </c:pt>
                <c:pt idx="29">
                  <c:v>0.42653266331658285</c:v>
                </c:pt>
                <c:pt idx="30">
                  <c:v>0.32228903215141735</c:v>
                </c:pt>
                <c:pt idx="31">
                  <c:v>0.20369976078053192</c:v>
                </c:pt>
                <c:pt idx="32">
                  <c:v>0.2276759930577007</c:v>
                </c:pt>
                <c:pt idx="33">
                  <c:v>0.24302215164869581</c:v>
                </c:pt>
                <c:pt idx="34">
                  <c:v>0.27665217850621032</c:v>
                </c:pt>
                <c:pt idx="35">
                  <c:v>0.20931099630269856</c:v>
                </c:pt>
                <c:pt idx="36">
                  <c:v>0.17402546195560825</c:v>
                </c:pt>
                <c:pt idx="37">
                  <c:v>8.159263811267857E-2</c:v>
                </c:pt>
                <c:pt idx="38">
                  <c:v>0.15246450094930314</c:v>
                </c:pt>
                <c:pt idx="39">
                  <c:v>0.16651361170231513</c:v>
                </c:pt>
                <c:pt idx="40">
                  <c:v>0.29553405610624423</c:v>
                </c:pt>
                <c:pt idx="41">
                  <c:v>0.2415156780297083</c:v>
                </c:pt>
                <c:pt idx="42">
                  <c:v>0.21932919793533137</c:v>
                </c:pt>
                <c:pt idx="43">
                  <c:v>0.12961582096739377</c:v>
                </c:pt>
                <c:pt idx="44">
                  <c:v>0.14770698613358646</c:v>
                </c:pt>
                <c:pt idx="45">
                  <c:v>0.23569300318504049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3C1-480B-9826-31006001C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4453183"/>
        <c:axId val="1"/>
      </c:areaChart>
      <c:catAx>
        <c:axId val="244453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it-IT"/>
          </a:p>
        </c:txPr>
        <c:crossAx val="1"/>
        <c:crosses val="autoZero"/>
        <c:auto val="1"/>
        <c:lblAlgn val="ctr"/>
        <c:lblOffset val="100"/>
        <c:tickLblSkip val="2"/>
        <c:noMultiLvlLbl val="0"/>
      </c:catAx>
      <c:valAx>
        <c:axId val="1"/>
        <c:scaling>
          <c:orientation val="minMax"/>
          <c:max val="2"/>
          <c:min val="-0.2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it-IT"/>
          </a:p>
        </c:txPr>
        <c:crossAx val="244453183"/>
        <c:crosses val="autoZero"/>
        <c:crossBetween val="midCat"/>
        <c:majorUnit val="0.2"/>
      </c:valAx>
      <c:spPr>
        <a:ln>
          <a:solidFill>
            <a:schemeClr val="bg1">
              <a:lumMod val="8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56677796327212016"/>
          <c:y val="8.513513513513514E-2"/>
          <c:w val="0.22787979966611016"/>
          <c:h val="0.26756756756756755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2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511548829549272E-2"/>
          <c:y val="4.8341765036537379E-2"/>
          <c:w val="0.95104166666666667"/>
          <c:h val="0.92580101180438445"/>
        </c:manualLayout>
      </c:layout>
      <c:barChart>
        <c:barDir val="col"/>
        <c:grouping val="stacked"/>
        <c:varyColors val="0"/>
        <c:ser>
          <c:idx val="2"/>
          <c:order val="0"/>
          <c:tx>
            <c:v>Non financial assets</c:v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cat>
            <c:numRef>
              <c:f>'data-fig-2-4'!$C$4:$AW$4</c:f>
              <c:numCache>
                <c:formatCode>General</c:formatCode>
                <c:ptCount val="47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>
                  <c:v>2012</c:v>
                </c:pt>
                <c:pt idx="35">
                  <c:v>2013</c:v>
                </c:pt>
                <c:pt idx="36">
                  <c:v>2014</c:v>
                </c:pt>
                <c:pt idx="37">
                  <c:v>2015</c:v>
                </c:pt>
                <c:pt idx="38">
                  <c:v>2016</c:v>
                </c:pt>
                <c:pt idx="39">
                  <c:v>2017</c:v>
                </c:pt>
                <c:pt idx="40">
                  <c:v>2018</c:v>
                </c:pt>
                <c:pt idx="41">
                  <c:v>2019</c:v>
                </c:pt>
                <c:pt idx="42">
                  <c:v>2020</c:v>
                </c:pt>
                <c:pt idx="43">
                  <c:v>2021</c:v>
                </c:pt>
                <c:pt idx="44">
                  <c:v>2022</c:v>
                </c:pt>
                <c:pt idx="45">
                  <c:v>2023</c:v>
                </c:pt>
                <c:pt idx="46">
                  <c:v>2024</c:v>
                </c:pt>
              </c:numCache>
            </c:numRef>
          </c:cat>
          <c:val>
            <c:numRef>
              <c:f>'data-fig-2-4'!$C$74:$AW$74</c:f>
              <c:numCache>
                <c:formatCode>0.0</c:formatCode>
                <c:ptCount val="47"/>
                <c:pt idx="0">
                  <c:v>65.927065408214702</c:v>
                </c:pt>
                <c:pt idx="1">
                  <c:v>68.367846161255898</c:v>
                </c:pt>
                <c:pt idx="2">
                  <c:v>71.244434709532072</c:v>
                </c:pt>
                <c:pt idx="3">
                  <c:v>74.114640090348914</c:v>
                </c:pt>
                <c:pt idx="4">
                  <c:v>73.159303997748822</c:v>
                </c:pt>
                <c:pt idx="5">
                  <c:v>73.046372551306874</c:v>
                </c:pt>
                <c:pt idx="6">
                  <c:v>71.518594657341936</c:v>
                </c:pt>
                <c:pt idx="7">
                  <c:v>70.162210188865004</c:v>
                </c:pt>
                <c:pt idx="8">
                  <c:v>68.665617606384487</c:v>
                </c:pt>
                <c:pt idx="9">
                  <c:v>68.804813451651043</c:v>
                </c:pt>
                <c:pt idx="10">
                  <c:v>68.075992474396287</c:v>
                </c:pt>
                <c:pt idx="11">
                  <c:v>67.485266219293678</c:v>
                </c:pt>
                <c:pt idx="12">
                  <c:v>67.799324696472624</c:v>
                </c:pt>
                <c:pt idx="13">
                  <c:v>68.131743306677947</c:v>
                </c:pt>
                <c:pt idx="14">
                  <c:v>67.131805203583198</c:v>
                </c:pt>
                <c:pt idx="15">
                  <c:v>67.636554612592619</c:v>
                </c:pt>
                <c:pt idx="16">
                  <c:v>67.326251534579185</c:v>
                </c:pt>
                <c:pt idx="17">
                  <c:v>66.121822175280656</c:v>
                </c:pt>
                <c:pt idx="18">
                  <c:v>66.153504403459905</c:v>
                </c:pt>
                <c:pt idx="19">
                  <c:v>64.854703028451482</c:v>
                </c:pt>
                <c:pt idx="20">
                  <c:v>63.810035964757219</c:v>
                </c:pt>
                <c:pt idx="21">
                  <c:v>65.753167405895297</c:v>
                </c:pt>
                <c:pt idx="22">
                  <c:v>66.273955441301325</c:v>
                </c:pt>
                <c:pt idx="23">
                  <c:v>67.865870276608078</c:v>
                </c:pt>
                <c:pt idx="24">
                  <c:v>71.287626795410347</c:v>
                </c:pt>
                <c:pt idx="25">
                  <c:v>76.537758126822624</c:v>
                </c:pt>
                <c:pt idx="26">
                  <c:v>82.310737287955718</c:v>
                </c:pt>
                <c:pt idx="27">
                  <c:v>89.239509933895107</c:v>
                </c:pt>
                <c:pt idx="28">
                  <c:v>92.852519012513952</c:v>
                </c:pt>
                <c:pt idx="29">
                  <c:v>93.945897467123814</c:v>
                </c:pt>
                <c:pt idx="30">
                  <c:v>90.107336683417088</c:v>
                </c:pt>
                <c:pt idx="31">
                  <c:v>94.968644102818416</c:v>
                </c:pt>
                <c:pt idx="32">
                  <c:v>100.18521348145735</c:v>
                </c:pt>
                <c:pt idx="33">
                  <c:v>101.46493377513951</c:v>
                </c:pt>
                <c:pt idx="34">
                  <c:v>100.97098722541492</c:v>
                </c:pt>
                <c:pt idx="35">
                  <c:v>99.071003305111617</c:v>
                </c:pt>
                <c:pt idx="36">
                  <c:v>95.625409463475748</c:v>
                </c:pt>
                <c:pt idx="37">
                  <c:v>93.233902758333102</c:v>
                </c:pt>
                <c:pt idx="38">
                  <c:v>94.24594915627118</c:v>
                </c:pt>
                <c:pt idx="39">
                  <c:v>95.499417240008526</c:v>
                </c:pt>
                <c:pt idx="40">
                  <c:v>96.479820732515549</c:v>
                </c:pt>
                <c:pt idx="41">
                  <c:v>97.773174733893939</c:v>
                </c:pt>
                <c:pt idx="42">
                  <c:v>108.38135752602366</c:v>
                </c:pt>
                <c:pt idx="43">
                  <c:v>108.856936440384</c:v>
                </c:pt>
                <c:pt idx="44">
                  <c:v>107.4939798349433</c:v>
                </c:pt>
                <c:pt idx="45">
                  <c:v>99.32981714052012</c:v>
                </c:pt>
                <c:pt idx="46">
                  <c:v>96.616014247063248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91-406F-AB43-2BD76AC145A3}"/>
            </c:ext>
          </c:extLst>
        </c:ser>
        <c:ser>
          <c:idx val="4"/>
          <c:order val="1"/>
          <c:tx>
            <c:v>Net financial debt</c:v>
          </c:tx>
          <c:spPr>
            <a:solidFill>
              <a:srgbClr val="FF9900"/>
            </a:solidFill>
            <a:ln w="25400">
              <a:noFill/>
            </a:ln>
          </c:spPr>
          <c:invertIfNegative val="0"/>
          <c:cat>
            <c:numRef>
              <c:f>'data-fig-2-4'!$C$4:$AW$4</c:f>
              <c:numCache>
                <c:formatCode>General</c:formatCode>
                <c:ptCount val="47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>
                  <c:v>2012</c:v>
                </c:pt>
                <c:pt idx="35">
                  <c:v>2013</c:v>
                </c:pt>
                <c:pt idx="36">
                  <c:v>2014</c:v>
                </c:pt>
                <c:pt idx="37">
                  <c:v>2015</c:v>
                </c:pt>
                <c:pt idx="38">
                  <c:v>2016</c:v>
                </c:pt>
                <c:pt idx="39">
                  <c:v>2017</c:v>
                </c:pt>
                <c:pt idx="40">
                  <c:v>2018</c:v>
                </c:pt>
                <c:pt idx="41">
                  <c:v>2019</c:v>
                </c:pt>
                <c:pt idx="42">
                  <c:v>2020</c:v>
                </c:pt>
                <c:pt idx="43">
                  <c:v>2021</c:v>
                </c:pt>
                <c:pt idx="44">
                  <c:v>2022</c:v>
                </c:pt>
                <c:pt idx="45">
                  <c:v>2023</c:v>
                </c:pt>
                <c:pt idx="46">
                  <c:v>2024</c:v>
                </c:pt>
              </c:numCache>
            </c:numRef>
          </c:cat>
          <c:val>
            <c:numRef>
              <c:f>'data-fig-2-4'!$C$81:$AW$81</c:f>
              <c:numCache>
                <c:formatCode>0.0</c:formatCode>
                <c:ptCount val="47"/>
                <c:pt idx="0">
                  <c:v>-6.1343739317353574</c:v>
                </c:pt>
                <c:pt idx="1">
                  <c:v>-3.6041379904738058</c:v>
                </c:pt>
                <c:pt idx="2">
                  <c:v>-0.61978114327605738</c:v>
                </c:pt>
                <c:pt idx="3">
                  <c:v>-4.330407560777477</c:v>
                </c:pt>
                <c:pt idx="4">
                  <c:v>-5.460672489128207</c:v>
                </c:pt>
                <c:pt idx="5">
                  <c:v>-6.9083669676255326</c:v>
                </c:pt>
                <c:pt idx="6">
                  <c:v>-7.9623789495955712</c:v>
                </c:pt>
                <c:pt idx="7">
                  <c:v>-10.49970450236998</c:v>
                </c:pt>
                <c:pt idx="8">
                  <c:v>-13.262606365922299</c:v>
                </c:pt>
                <c:pt idx="9">
                  <c:v>-13.683511076970927</c:v>
                </c:pt>
                <c:pt idx="10">
                  <c:v>-14.789750450196255</c:v>
                </c:pt>
                <c:pt idx="11">
                  <c:v>-15.459042718862882</c:v>
                </c:pt>
                <c:pt idx="12">
                  <c:v>-17.228477693431351</c:v>
                </c:pt>
                <c:pt idx="13">
                  <c:v>-18.748228027775287</c:v>
                </c:pt>
                <c:pt idx="14">
                  <c:v>-20.631267510686992</c:v>
                </c:pt>
                <c:pt idx="15">
                  <c:v>-28.2730854332641</c:v>
                </c:pt>
                <c:pt idx="16">
                  <c:v>-29.781748738234903</c:v>
                </c:pt>
                <c:pt idx="17">
                  <c:v>-31.323724956788688</c:v>
                </c:pt>
                <c:pt idx="18">
                  <c:v>-36.745593733309597</c:v>
                </c:pt>
                <c:pt idx="19">
                  <c:v>-37.031439850070058</c:v>
                </c:pt>
                <c:pt idx="20">
                  <c:v>-38.839932319110353</c:v>
                </c:pt>
                <c:pt idx="21">
                  <c:v>-31.929444044646161</c:v>
                </c:pt>
                <c:pt idx="22">
                  <c:v>-33.372604455869855</c:v>
                </c:pt>
                <c:pt idx="23">
                  <c:v>-36.246880046742945</c:v>
                </c:pt>
                <c:pt idx="24">
                  <c:v>-40.414108583122683</c:v>
                </c:pt>
                <c:pt idx="25">
                  <c:v>-41.819735155916277</c:v>
                </c:pt>
                <c:pt idx="26">
                  <c:v>-43.507547868414036</c:v>
                </c:pt>
                <c:pt idx="27">
                  <c:v>-41.161818520267332</c:v>
                </c:pt>
                <c:pt idx="28">
                  <c:v>-36.809386242085012</c:v>
                </c:pt>
                <c:pt idx="29">
                  <c:v>-34.275051654491826</c:v>
                </c:pt>
                <c:pt idx="30">
                  <c:v>-42.738894472361821</c:v>
                </c:pt>
                <c:pt idx="31">
                  <c:v>-49.901748078353577</c:v>
                </c:pt>
                <c:pt idx="32">
                  <c:v>-55.780218679157848</c:v>
                </c:pt>
                <c:pt idx="33">
                  <c:v>-59.5654710322912</c:v>
                </c:pt>
                <c:pt idx="34">
                  <c:v>-66.25210040573927</c:v>
                </c:pt>
                <c:pt idx="35">
                  <c:v>-67.004110638233669</c:v>
                </c:pt>
                <c:pt idx="36">
                  <c:v>-75.292573406267167</c:v>
                </c:pt>
                <c:pt idx="37">
                  <c:v>-76.161600652674963</c:v>
                </c:pt>
                <c:pt idx="38">
                  <c:v>-79.356121620973752</c:v>
                </c:pt>
                <c:pt idx="39">
                  <c:v>-77.66499787710417</c:v>
                </c:pt>
                <c:pt idx="40">
                  <c:v>-76.682065566963573</c:v>
                </c:pt>
                <c:pt idx="41">
                  <c:v>-76.406037808459587</c:v>
                </c:pt>
                <c:pt idx="42">
                  <c:v>-90.523000712598474</c:v>
                </c:pt>
                <c:pt idx="43">
                  <c:v>-82.572080401833745</c:v>
                </c:pt>
                <c:pt idx="44">
                  <c:v>-71.707013986828173</c:v>
                </c:pt>
                <c:pt idx="45">
                  <c:v>-74.160192914168618</c:v>
                </c:pt>
                <c:pt idx="46">
                  <c:v>-74.951779170519529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91-406F-AB43-2BD76AC145A3}"/>
            </c:ext>
          </c:extLst>
        </c:ser>
        <c:ser>
          <c:idx val="1"/>
          <c:order val="3"/>
          <c:tx>
            <c:v>Gross financial debt</c:v>
          </c:tx>
          <c:spPr>
            <a:solidFill>
              <a:srgbClr val="FF8080"/>
            </a:solidFill>
            <a:ln w="25400">
              <a:noFill/>
            </a:ln>
          </c:spPr>
          <c:invertIfNegative val="0"/>
          <c:cat>
            <c:numRef>
              <c:f>'data-fig-2-4'!$C$4:$AW$4</c:f>
              <c:numCache>
                <c:formatCode>General</c:formatCode>
                <c:ptCount val="47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>
                  <c:v>2012</c:v>
                </c:pt>
                <c:pt idx="35">
                  <c:v>2013</c:v>
                </c:pt>
                <c:pt idx="36">
                  <c:v>2014</c:v>
                </c:pt>
                <c:pt idx="37">
                  <c:v>2015</c:v>
                </c:pt>
                <c:pt idx="38">
                  <c:v>2016</c:v>
                </c:pt>
                <c:pt idx="39">
                  <c:v>2017</c:v>
                </c:pt>
                <c:pt idx="40">
                  <c:v>2018</c:v>
                </c:pt>
                <c:pt idx="41">
                  <c:v>2019</c:v>
                </c:pt>
                <c:pt idx="42">
                  <c:v>2020</c:v>
                </c:pt>
                <c:pt idx="43">
                  <c:v>2021</c:v>
                </c:pt>
                <c:pt idx="44">
                  <c:v>2022</c:v>
                </c:pt>
                <c:pt idx="45">
                  <c:v>2023</c:v>
                </c:pt>
                <c:pt idx="46">
                  <c:v>2024</c:v>
                </c:pt>
              </c:numCache>
            </c:numRef>
          </c:cat>
          <c:val>
            <c:numRef>
              <c:f>'data-fig-2-4'!$C$83:$AW$83</c:f>
              <c:numCache>
                <c:formatCode>0.0</c:formatCode>
                <c:ptCount val="47"/>
                <c:pt idx="0">
                  <c:v>-27.858603767244322</c:v>
                </c:pt>
                <c:pt idx="1">
                  <c:v>-30.61464013120705</c:v>
                </c:pt>
                <c:pt idx="2">
                  <c:v>-33.233947824843099</c:v>
                </c:pt>
                <c:pt idx="3">
                  <c:v>-29.210833944245213</c:v>
                </c:pt>
                <c:pt idx="4">
                  <c:v>-32.049318861771489</c:v>
                </c:pt>
                <c:pt idx="5">
                  <c:v>-30.805589902713294</c:v>
                </c:pt>
                <c:pt idx="6">
                  <c:v>-31.229217357491475</c:v>
                </c:pt>
                <c:pt idx="7">
                  <c:v>-31.045928202747398</c:v>
                </c:pt>
                <c:pt idx="8">
                  <c:v>-30.041339248019394</c:v>
                </c:pt>
                <c:pt idx="9">
                  <c:v>-30.9224447093974</c:v>
                </c:pt>
                <c:pt idx="10">
                  <c:v>-29.202567071888691</c:v>
                </c:pt>
                <c:pt idx="11">
                  <c:v>-28.70923182092136</c:v>
                </c:pt>
                <c:pt idx="12">
                  <c:v>-27.388682679182935</c:v>
                </c:pt>
                <c:pt idx="13">
                  <c:v>-27.433223775041949</c:v>
                </c:pt>
                <c:pt idx="14">
                  <c:v>-29.873878468921699</c:v>
                </c:pt>
                <c:pt idx="15">
                  <c:v>-31.246106275868215</c:v>
                </c:pt>
                <c:pt idx="16">
                  <c:v>-30.392084981585043</c:v>
                </c:pt>
                <c:pt idx="17">
                  <c:v>-48.466389081580026</c:v>
                </c:pt>
                <c:pt idx="18">
                  <c:v>-47.14284339529133</c:v>
                </c:pt>
                <c:pt idx="19">
                  <c:v>-49.001487978698407</c:v>
                </c:pt>
                <c:pt idx="20">
                  <c:v>-47.778608025741313</c:v>
                </c:pt>
                <c:pt idx="21">
                  <c:v>-51.619899824248037</c:v>
                </c:pt>
                <c:pt idx="22">
                  <c:v>-47.56463617318294</c:v>
                </c:pt>
                <c:pt idx="23">
                  <c:v>-44.504732133345442</c:v>
                </c:pt>
                <c:pt idx="24">
                  <c:v>-44.61094954793991</c:v>
                </c:pt>
                <c:pt idx="25">
                  <c:v>-46.428956680985721</c:v>
                </c:pt>
                <c:pt idx="26">
                  <c:v>-45.928914904003761</c:v>
                </c:pt>
                <c:pt idx="27">
                  <c:v>-50.108793858056075</c:v>
                </c:pt>
                <c:pt idx="28">
                  <c:v>-50.149971208344866</c:v>
                </c:pt>
                <c:pt idx="29">
                  <c:v>-52.007765202727107</c:v>
                </c:pt>
                <c:pt idx="30">
                  <c:v>-50.619296482412054</c:v>
                </c:pt>
                <c:pt idx="31">
                  <c:v>-56.825874039176796</c:v>
                </c:pt>
                <c:pt idx="32">
                  <c:v>-57.029670728805279</c:v>
                </c:pt>
                <c:pt idx="33">
                  <c:v>-53.091034997121909</c:v>
                </c:pt>
                <c:pt idx="34">
                  <c:v>-55.84936361716565</c:v>
                </c:pt>
                <c:pt idx="35">
                  <c:v>-58.134498422903363</c:v>
                </c:pt>
                <c:pt idx="36">
                  <c:v>-58.630851642241623</c:v>
                </c:pt>
                <c:pt idx="37">
                  <c:v>-58.656120054401697</c:v>
                </c:pt>
                <c:pt idx="38">
                  <c:v>-57.822386134359462</c:v>
                </c:pt>
                <c:pt idx="39">
                  <c:v>-60.060104351347334</c:v>
                </c:pt>
                <c:pt idx="40">
                  <c:v>-58.706067812052751</c:v>
                </c:pt>
                <c:pt idx="41">
                  <c:v>-58.544112404906315</c:v>
                </c:pt>
                <c:pt idx="42">
                  <c:v>-69.781898272681957</c:v>
                </c:pt>
                <c:pt idx="43">
                  <c:v>-70.41268656537892</c:v>
                </c:pt>
                <c:pt idx="44">
                  <c:v>-59.399049810531068</c:v>
                </c:pt>
                <c:pt idx="45">
                  <c:v>-56.371814039911669</c:v>
                </c:pt>
                <c:pt idx="46">
                  <c:v>-55.692523716565631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91-406F-AB43-2BD76AC14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1994239"/>
        <c:axId val="1"/>
      </c:barChart>
      <c:lineChart>
        <c:grouping val="standard"/>
        <c:varyColors val="0"/>
        <c:ser>
          <c:idx val="0"/>
          <c:order val="2"/>
          <c:tx>
            <c:v>Net wealth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'data-fig-2-4'!$C$4:$AW$4</c:f>
              <c:numCache>
                <c:formatCode>General</c:formatCode>
                <c:ptCount val="47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>
                  <c:v>2012</c:v>
                </c:pt>
                <c:pt idx="35">
                  <c:v>2013</c:v>
                </c:pt>
                <c:pt idx="36">
                  <c:v>2014</c:v>
                </c:pt>
                <c:pt idx="37">
                  <c:v>2015</c:v>
                </c:pt>
                <c:pt idx="38">
                  <c:v>2016</c:v>
                </c:pt>
                <c:pt idx="39">
                  <c:v>2017</c:v>
                </c:pt>
                <c:pt idx="40">
                  <c:v>2018</c:v>
                </c:pt>
                <c:pt idx="41">
                  <c:v>2019</c:v>
                </c:pt>
                <c:pt idx="42">
                  <c:v>2020</c:v>
                </c:pt>
                <c:pt idx="43">
                  <c:v>2021</c:v>
                </c:pt>
                <c:pt idx="44">
                  <c:v>2022</c:v>
                </c:pt>
                <c:pt idx="45">
                  <c:v>2023</c:v>
                </c:pt>
                <c:pt idx="46">
                  <c:v>2024</c:v>
                </c:pt>
              </c:numCache>
            </c:numRef>
          </c:cat>
          <c:val>
            <c:numRef>
              <c:f>'data-fig-2-4'!$C$76:$AW$76</c:f>
              <c:numCache>
                <c:formatCode>0.0</c:formatCode>
                <c:ptCount val="47"/>
                <c:pt idx="0">
                  <c:v>59.792691476479355</c:v>
                </c:pt>
                <c:pt idx="1">
                  <c:v>64.763708170782081</c:v>
                </c:pt>
                <c:pt idx="2">
                  <c:v>70.624653566256015</c:v>
                </c:pt>
                <c:pt idx="3">
                  <c:v>69.78423252957144</c:v>
                </c:pt>
                <c:pt idx="4">
                  <c:v>67.698631508620622</c:v>
                </c:pt>
                <c:pt idx="5">
                  <c:v>66.138005583681334</c:v>
                </c:pt>
                <c:pt idx="6">
                  <c:v>63.556215707746368</c:v>
                </c:pt>
                <c:pt idx="7">
                  <c:v>59.662505686495024</c:v>
                </c:pt>
                <c:pt idx="8">
                  <c:v>55.403011240462185</c:v>
                </c:pt>
                <c:pt idx="9">
                  <c:v>55.121302374680127</c:v>
                </c:pt>
                <c:pt idx="10">
                  <c:v>53.286242024200028</c:v>
                </c:pt>
                <c:pt idx="11">
                  <c:v>52.026223500430781</c:v>
                </c:pt>
                <c:pt idx="12">
                  <c:v>50.570847003041273</c:v>
                </c:pt>
                <c:pt idx="13">
                  <c:v>49.383515278902649</c:v>
                </c:pt>
                <c:pt idx="14">
                  <c:v>46.500537692896202</c:v>
                </c:pt>
                <c:pt idx="15">
                  <c:v>39.363469179328533</c:v>
                </c:pt>
                <c:pt idx="16">
                  <c:v>37.544502796344297</c:v>
                </c:pt>
                <c:pt idx="17">
                  <c:v>34.798014832732193</c:v>
                </c:pt>
                <c:pt idx="18">
                  <c:v>29.407910670150301</c:v>
                </c:pt>
                <c:pt idx="19">
                  <c:v>27.823185639105848</c:v>
                </c:pt>
                <c:pt idx="20">
                  <c:v>24.970177922303645</c:v>
                </c:pt>
                <c:pt idx="21">
                  <c:v>33.823723361249129</c:v>
                </c:pt>
                <c:pt idx="22">
                  <c:v>32.901350985431456</c:v>
                </c:pt>
                <c:pt idx="23">
                  <c:v>31.618990229865151</c:v>
                </c:pt>
                <c:pt idx="24">
                  <c:v>30.873518212287671</c:v>
                </c:pt>
                <c:pt idx="25">
                  <c:v>34.718022970906354</c:v>
                </c:pt>
                <c:pt idx="26">
                  <c:v>38.803189419541681</c:v>
                </c:pt>
                <c:pt idx="27">
                  <c:v>48.077691413627782</c:v>
                </c:pt>
                <c:pt idx="28">
                  <c:v>56.04313277042894</c:v>
                </c:pt>
                <c:pt idx="29">
                  <c:v>59.670845812631981</c:v>
                </c:pt>
                <c:pt idx="30">
                  <c:v>47.368492462311565</c:v>
                </c:pt>
                <c:pt idx="31">
                  <c:v>45.066844367303091</c:v>
                </c:pt>
                <c:pt idx="32">
                  <c:v>44.404994802299505</c:v>
                </c:pt>
                <c:pt idx="33">
                  <c:v>41.899511236137585</c:v>
                </c:pt>
                <c:pt idx="34">
                  <c:v>34.718838933537391</c:v>
                </c:pt>
                <c:pt idx="35">
                  <c:v>32.066939828858608</c:v>
                </c:pt>
                <c:pt idx="36">
                  <c:v>20.33288248821929</c:v>
                </c:pt>
                <c:pt idx="37">
                  <c:v>17.072302105658121</c:v>
                </c:pt>
                <c:pt idx="38">
                  <c:v>14.889827535297442</c:v>
                </c:pt>
                <c:pt idx="39">
                  <c:v>17.834375726813636</c:v>
                </c:pt>
                <c:pt idx="40">
                  <c:v>19.797755165551976</c:v>
                </c:pt>
                <c:pt idx="41">
                  <c:v>21.367136925434391</c:v>
                </c:pt>
                <c:pt idx="42">
                  <c:v>17.858313677922734</c:v>
                </c:pt>
                <c:pt idx="43">
                  <c:v>26.28485603855027</c:v>
                </c:pt>
                <c:pt idx="44">
                  <c:v>35.786965848115123</c:v>
                </c:pt>
                <c:pt idx="45">
                  <c:v>25.169659605270329</c:v>
                </c:pt>
                <c:pt idx="46">
                  <c:v>21.664235076543715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091-406F-AB43-2BD76AC145A3}"/>
            </c:ext>
          </c:extLst>
        </c:ser>
        <c:ser>
          <c:idx val="3"/>
          <c:order val="4"/>
          <c:tx>
            <c:v>Maastricht public debt</c:v>
          </c:tx>
          <c:spPr>
            <a:ln w="38100">
              <a:solidFill>
                <a:srgbClr val="808080"/>
              </a:solidFill>
              <a:prstDash val="solid"/>
            </a:ln>
          </c:spPr>
          <c:marker>
            <c:symbol val="none"/>
          </c:marker>
          <c:cat>
            <c:numRef>
              <c:f>'data-fig-2-4'!$C$4:$AW$4</c:f>
              <c:numCache>
                <c:formatCode>General</c:formatCode>
                <c:ptCount val="47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>
                  <c:v>2012</c:v>
                </c:pt>
                <c:pt idx="35">
                  <c:v>2013</c:v>
                </c:pt>
                <c:pt idx="36">
                  <c:v>2014</c:v>
                </c:pt>
                <c:pt idx="37">
                  <c:v>2015</c:v>
                </c:pt>
                <c:pt idx="38">
                  <c:v>2016</c:v>
                </c:pt>
                <c:pt idx="39">
                  <c:v>2017</c:v>
                </c:pt>
                <c:pt idx="40">
                  <c:v>2018</c:v>
                </c:pt>
                <c:pt idx="41">
                  <c:v>2019</c:v>
                </c:pt>
                <c:pt idx="42">
                  <c:v>2020</c:v>
                </c:pt>
                <c:pt idx="43">
                  <c:v>2021</c:v>
                </c:pt>
                <c:pt idx="44">
                  <c:v>2022</c:v>
                </c:pt>
                <c:pt idx="45">
                  <c:v>2023</c:v>
                </c:pt>
                <c:pt idx="46">
                  <c:v>2024</c:v>
                </c:pt>
              </c:numCache>
            </c:numRef>
          </c:cat>
          <c:val>
            <c:numRef>
              <c:f>'data-fig-2-4'!$C$85:$AW$85</c:f>
              <c:numCache>
                <c:formatCode>0.0</c:formatCode>
                <c:ptCount val="47"/>
                <c:pt idx="0">
                  <c:v>-21.6</c:v>
                </c:pt>
                <c:pt idx="1">
                  <c:v>-21.6</c:v>
                </c:pt>
                <c:pt idx="2">
                  <c:v>-21.3</c:v>
                </c:pt>
                <c:pt idx="3">
                  <c:v>-22.6</c:v>
                </c:pt>
                <c:pt idx="4">
                  <c:v>-26.2</c:v>
                </c:pt>
                <c:pt idx="5">
                  <c:v>-27.7</c:v>
                </c:pt>
                <c:pt idx="6">
                  <c:v>-30.2</c:v>
                </c:pt>
                <c:pt idx="7">
                  <c:v>-31.9</c:v>
                </c:pt>
                <c:pt idx="8">
                  <c:v>-32.4</c:v>
                </c:pt>
                <c:pt idx="9">
                  <c:v>-34.799999999999997</c:v>
                </c:pt>
                <c:pt idx="10">
                  <c:v>-34.700000000000003</c:v>
                </c:pt>
                <c:pt idx="11">
                  <c:v>-35.5</c:v>
                </c:pt>
                <c:pt idx="12">
                  <c:v>-36.799999999999997</c:v>
                </c:pt>
                <c:pt idx="13">
                  <c:v>-37.799999999999997</c:v>
                </c:pt>
                <c:pt idx="14">
                  <c:v>-41.7</c:v>
                </c:pt>
                <c:pt idx="15">
                  <c:v>-48.2</c:v>
                </c:pt>
                <c:pt idx="16">
                  <c:v>-51.6</c:v>
                </c:pt>
                <c:pt idx="17">
                  <c:v>-57.8</c:v>
                </c:pt>
                <c:pt idx="18">
                  <c:v>-60.6</c:v>
                </c:pt>
                <c:pt idx="19">
                  <c:v>-62</c:v>
                </c:pt>
                <c:pt idx="20">
                  <c:v>-62.1</c:v>
                </c:pt>
                <c:pt idx="21">
                  <c:v>-61.4</c:v>
                </c:pt>
                <c:pt idx="22">
                  <c:v>-59.7</c:v>
                </c:pt>
                <c:pt idx="23">
                  <c:v>-59.3</c:v>
                </c:pt>
                <c:pt idx="24">
                  <c:v>-61.3</c:v>
                </c:pt>
                <c:pt idx="25">
                  <c:v>-65.400000000000006</c:v>
                </c:pt>
                <c:pt idx="26">
                  <c:v>-66.900000000000006</c:v>
                </c:pt>
                <c:pt idx="27">
                  <c:v>-68.2</c:v>
                </c:pt>
                <c:pt idx="28">
                  <c:v>-65.400000000000006</c:v>
                </c:pt>
                <c:pt idx="29">
                  <c:v>-65.5</c:v>
                </c:pt>
                <c:pt idx="30">
                  <c:v>-69.8</c:v>
                </c:pt>
                <c:pt idx="31">
                  <c:v>-84.1</c:v>
                </c:pt>
                <c:pt idx="32">
                  <c:v>-86.3</c:v>
                </c:pt>
                <c:pt idx="33">
                  <c:v>-88.7</c:v>
                </c:pt>
                <c:pt idx="34">
                  <c:v>-91.7</c:v>
                </c:pt>
                <c:pt idx="35">
                  <c:v>-94.6</c:v>
                </c:pt>
                <c:pt idx="36">
                  <c:v>-96.2</c:v>
                </c:pt>
                <c:pt idx="37">
                  <c:v>-97</c:v>
                </c:pt>
                <c:pt idx="38">
                  <c:v>-98.2</c:v>
                </c:pt>
                <c:pt idx="39">
                  <c:v>-98.8</c:v>
                </c:pt>
                <c:pt idx="40">
                  <c:v>-98.5</c:v>
                </c:pt>
                <c:pt idx="41">
                  <c:v>-98.2</c:v>
                </c:pt>
                <c:pt idx="42">
                  <c:v>-114.9</c:v>
                </c:pt>
                <c:pt idx="43">
                  <c:v>-112.8</c:v>
                </c:pt>
                <c:pt idx="44">
                  <c:v>-111.4</c:v>
                </c:pt>
                <c:pt idx="45">
                  <c:v>-109.8</c:v>
                </c:pt>
                <c:pt idx="46">
                  <c:v>-113.2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091-406F-AB43-2BD76AC14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94239"/>
        <c:axId val="1"/>
      </c:lineChart>
      <c:catAx>
        <c:axId val="8199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20"/>
          <c:min val="-180"/>
        </c:scaling>
        <c:delete val="0"/>
        <c:axPos val="l"/>
        <c:majorGridlines>
          <c:spPr>
            <a:ln w="3175">
              <a:solidFill>
                <a:srgbClr val="CCCC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81994239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9332220367278817E-2"/>
          <c:y val="0.73279352226720651"/>
          <c:w val="0.26961602671118534"/>
          <c:h val="0.22132253711201083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>
    <tabColor rgb="FFC00000"/>
  </sheetPr>
  <sheetViews>
    <sheetView zoomScale="85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>
    <tabColor rgb="FFC00000"/>
  </sheetPr>
  <sheetViews>
    <sheetView zoomScale="60"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>
    <tabColor rgb="FFC00000"/>
  </sheetPr>
  <sheetViews>
    <sheetView zoomScale="85" workbookViewId="0"/>
  </sheetViews>
  <pageMargins left="0.78740157499999996" right="0.78740157499999996" top="0.984251969" bottom="0.984251969" header="0.4921259845" footer="0.4921259845"/>
  <pageSetup paperSize="9" orientation="landscape" verticalDpi="12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3353" cy="6297706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6FCD24C4-DA17-A051-FAED-112E67B9105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86500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BADD3794-1566-2AC5-D313-7CAC4387132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155206" cy="5658971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51AC20AF-F243-B0FD-5F27-70D99631988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on%20Drive\Plane%20Home\Inv%20Public\Livre%20Investissement%20Public%20Europe_Chapitre%20France%20MPFS\Invpub_par%20apu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on%20Drive\Plane%20Home\Inv%20Public\Livre%20Investissement%20Public%20Europe_Chapitre%20France%20MPFS\Compte%20de%20patrimoine%20APU%201978-202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81954\Desktop\Plane%20Home\Finances%20publiques\Budget%202026\calcul%20impulsion%20budg&#233;taire%201959-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ique1"/>
      <sheetName val="APU"/>
      <sheetName val="Graphique3"/>
      <sheetName val="Graphique3 (2)"/>
      <sheetName val="APU centrale"/>
      <sheetName val="APU locales"/>
      <sheetName val="APU_SS"/>
      <sheetName val="PIB"/>
      <sheetName val="Graphique2"/>
      <sheetName val="Dette_categorie Apu"/>
    </sheetNames>
    <sheetDataSet>
      <sheetData sheetId="0" refreshError="1"/>
      <sheetData sheetId="1">
        <row r="5">
          <cell r="C5" t="str">
            <v>1949</v>
          </cell>
        </row>
      </sheetData>
      <sheetData sheetId="2" refreshError="1"/>
      <sheetData sheetId="3" refreshError="1"/>
      <sheetData sheetId="4">
        <row r="143">
          <cell r="C143">
            <v>0.28799999999999998</v>
          </cell>
          <cell r="D143">
            <v>0.311</v>
          </cell>
          <cell r="E143">
            <v>0.35499999999999998</v>
          </cell>
          <cell r="F143">
            <v>0.51100000000000001</v>
          </cell>
          <cell r="G143">
            <v>0.54600000000000004</v>
          </cell>
          <cell r="H143">
            <v>0.59199999999999997</v>
          </cell>
          <cell r="I143">
            <v>0.66700000000000004</v>
          </cell>
          <cell r="J143">
            <v>0.79600000000000004</v>
          </cell>
          <cell r="K143">
            <v>0.94699999999999995</v>
          </cell>
          <cell r="L143">
            <v>1.05</v>
          </cell>
          <cell r="M143">
            <v>1.2809999999999999</v>
          </cell>
          <cell r="N143">
            <v>1.2909999999999999</v>
          </cell>
          <cell r="O143">
            <v>1.514</v>
          </cell>
          <cell r="P143">
            <v>1.748</v>
          </cell>
          <cell r="Q143">
            <v>2.0699999999999998</v>
          </cell>
          <cell r="R143">
            <v>2.52</v>
          </cell>
          <cell r="S143">
            <v>2.8450000000000002</v>
          </cell>
          <cell r="T143">
            <v>3.0350000000000001</v>
          </cell>
          <cell r="U143">
            <v>3.0760000000000001</v>
          </cell>
          <cell r="V143">
            <v>3.2229999999999999</v>
          </cell>
          <cell r="W143">
            <v>3.31</v>
          </cell>
          <cell r="X143">
            <v>3.5960000000000001</v>
          </cell>
          <cell r="Y143">
            <v>3.8980000000000001</v>
          </cell>
          <cell r="Z143">
            <v>4.1029999999999998</v>
          </cell>
          <cell r="AA143">
            <v>4.3010000000000002</v>
          </cell>
          <cell r="AB143">
            <v>4.8239999999999998</v>
          </cell>
          <cell r="AC143">
            <v>5.76</v>
          </cell>
          <cell r="AD143">
            <v>6.2889999999999997</v>
          </cell>
          <cell r="AE143">
            <v>6.3959999999999999</v>
          </cell>
          <cell r="AF143">
            <v>7.0629999999999997</v>
          </cell>
          <cell r="AG143">
            <v>8.2279999999999998</v>
          </cell>
          <cell r="AH143">
            <v>9.43</v>
          </cell>
          <cell r="AI143">
            <v>11.194000000000001</v>
          </cell>
          <cell r="AJ143">
            <v>13.582000000000001</v>
          </cell>
          <cell r="AK143">
            <v>14.407</v>
          </cell>
          <cell r="AL143">
            <v>16.172000000000001</v>
          </cell>
          <cell r="AM143">
            <v>17.539000000000001</v>
          </cell>
          <cell r="AN143">
            <v>18.565000000000001</v>
          </cell>
          <cell r="AO143">
            <v>19.91</v>
          </cell>
          <cell r="AP143">
            <v>21.888000000000002</v>
          </cell>
          <cell r="AQ143">
            <v>23.010999999999999</v>
          </cell>
          <cell r="AR143">
            <v>25.09</v>
          </cell>
          <cell r="AS143">
            <v>25.532</v>
          </cell>
          <cell r="AT143">
            <v>25.454000000000001</v>
          </cell>
          <cell r="AU143">
            <v>25.100999999999999</v>
          </cell>
          <cell r="AV143">
            <v>24.472000000000001</v>
          </cell>
          <cell r="AW143">
            <v>24.106999999999999</v>
          </cell>
          <cell r="AX143">
            <v>25.254999999999999</v>
          </cell>
          <cell r="AY143">
            <v>23.893999999999998</v>
          </cell>
          <cell r="AZ143">
            <v>23.74</v>
          </cell>
          <cell r="BA143">
            <v>23.791</v>
          </cell>
          <cell r="BB143">
            <v>25.048999999999999</v>
          </cell>
          <cell r="BC143">
            <v>26.03</v>
          </cell>
          <cell r="BD143">
            <v>26.48</v>
          </cell>
          <cell r="BE143">
            <v>28.167000000000002</v>
          </cell>
          <cell r="BF143">
            <v>29.021999999999998</v>
          </cell>
          <cell r="BG143">
            <v>29.704000000000001</v>
          </cell>
          <cell r="BH143">
            <v>29.626999999999999</v>
          </cell>
          <cell r="BI143">
            <v>30.068000000000001</v>
          </cell>
          <cell r="BJ143">
            <v>32.134999999999998</v>
          </cell>
          <cell r="BK143">
            <v>37.53</v>
          </cell>
          <cell r="BL143">
            <v>42.418999999999997</v>
          </cell>
          <cell r="BM143">
            <v>36.811</v>
          </cell>
          <cell r="BN143">
            <v>36.5</v>
          </cell>
          <cell r="BO143">
            <v>37.515000000000001</v>
          </cell>
          <cell r="BP143">
            <v>35.86</v>
          </cell>
          <cell r="BQ143">
            <v>36.909999999999997</v>
          </cell>
          <cell r="BR143">
            <v>39.091999999999999</v>
          </cell>
          <cell r="BS143">
            <v>37.624000000000002</v>
          </cell>
          <cell r="BT143">
            <v>38.198</v>
          </cell>
          <cell r="BU143">
            <v>39.228000000000002</v>
          </cell>
          <cell r="BV143">
            <v>39.936</v>
          </cell>
          <cell r="BW143">
            <v>41.180999999999997</v>
          </cell>
          <cell r="BX143">
            <v>45.151000000000003</v>
          </cell>
          <cell r="BY143">
            <v>46.753</v>
          </cell>
          <cell r="BZ143">
            <v>48.871000000000002</v>
          </cell>
        </row>
      </sheetData>
      <sheetData sheetId="5">
        <row r="143">
          <cell r="C143">
            <v>0.114</v>
          </cell>
          <cell r="D143">
            <v>0.122</v>
          </cell>
          <cell r="E143">
            <v>0.16900000000000001</v>
          </cell>
          <cell r="F143">
            <v>0.251</v>
          </cell>
          <cell r="G143">
            <v>0.26700000000000002</v>
          </cell>
          <cell r="H143">
            <v>0.34300000000000003</v>
          </cell>
          <cell r="I143">
            <v>0.39100000000000001</v>
          </cell>
          <cell r="J143">
            <v>0.42799999999999999</v>
          </cell>
          <cell r="K143">
            <v>0.50600000000000001</v>
          </cell>
          <cell r="L143">
            <v>0.55700000000000005</v>
          </cell>
          <cell r="M143">
            <v>0.61599999999999999</v>
          </cell>
          <cell r="N143">
            <v>0.75600000000000001</v>
          </cell>
          <cell r="O143">
            <v>0.88700000000000001</v>
          </cell>
          <cell r="P143">
            <v>1.08</v>
          </cell>
          <cell r="Q143">
            <v>1.2490000000000001</v>
          </cell>
          <cell r="R143">
            <v>1.4379999999999999</v>
          </cell>
          <cell r="S143">
            <v>1.5940000000000001</v>
          </cell>
          <cell r="T143">
            <v>1.659</v>
          </cell>
          <cell r="U143">
            <v>2.093</v>
          </cell>
          <cell r="V143">
            <v>2.1680000000000001</v>
          </cell>
          <cell r="W143">
            <v>2.524</v>
          </cell>
          <cell r="X143">
            <v>2.8450000000000002</v>
          </cell>
          <cell r="Y143">
            <v>2.9910000000000001</v>
          </cell>
          <cell r="Z143">
            <v>3.2679999999999998</v>
          </cell>
          <cell r="AA143">
            <v>3.8660000000000001</v>
          </cell>
          <cell r="AB143">
            <v>4.7</v>
          </cell>
          <cell r="AC143">
            <v>5.6479999999999997</v>
          </cell>
          <cell r="AD143">
            <v>6.6820000000000004</v>
          </cell>
          <cell r="AE143">
            <v>6.7510000000000003</v>
          </cell>
          <cell r="AF143">
            <v>7.0590000000000002</v>
          </cell>
          <cell r="AG143">
            <v>8.1379999999999999</v>
          </cell>
          <cell r="AH143">
            <v>9.6859999999999999</v>
          </cell>
          <cell r="AI143">
            <v>11.273</v>
          </cell>
          <cell r="AJ143">
            <v>13.377000000000001</v>
          </cell>
          <cell r="AK143">
            <v>13.952999999999999</v>
          </cell>
          <cell r="AL143">
            <v>14.544</v>
          </cell>
          <cell r="AM143">
            <v>16.331</v>
          </cell>
          <cell r="AN143">
            <v>17.510000000000002</v>
          </cell>
          <cell r="AO143">
            <v>18.701000000000001</v>
          </cell>
          <cell r="AP143">
            <v>22.109000000000002</v>
          </cell>
          <cell r="AQ143">
            <v>24.227</v>
          </cell>
          <cell r="AR143">
            <v>25.423999999999999</v>
          </cell>
          <cell r="AS143">
            <v>28.042000000000002</v>
          </cell>
          <cell r="AT143">
            <v>28.85</v>
          </cell>
          <cell r="AU143">
            <v>27.417999999999999</v>
          </cell>
          <cell r="AV143">
            <v>28.146999999999998</v>
          </cell>
          <cell r="AW143">
            <v>27.375</v>
          </cell>
          <cell r="AX143">
            <v>26.675999999999998</v>
          </cell>
          <cell r="AY143">
            <v>25.131</v>
          </cell>
          <cell r="AZ143">
            <v>25.957999999999998</v>
          </cell>
          <cell r="BA143">
            <v>29.106999999999999</v>
          </cell>
          <cell r="BB143">
            <v>32.81</v>
          </cell>
          <cell r="BC143">
            <v>33.148000000000003</v>
          </cell>
          <cell r="BD143">
            <v>32.454000000000001</v>
          </cell>
          <cell r="BE143">
            <v>34.213999999999999</v>
          </cell>
          <cell r="BF143">
            <v>37.401000000000003</v>
          </cell>
          <cell r="BG143">
            <v>40.640999999999998</v>
          </cell>
          <cell r="BH143">
            <v>43.136000000000003</v>
          </cell>
          <cell r="BI143">
            <v>46.658999999999999</v>
          </cell>
          <cell r="BJ143">
            <v>47.636000000000003</v>
          </cell>
          <cell r="BK143">
            <v>46.996000000000002</v>
          </cell>
          <cell r="BL143">
            <v>44.119</v>
          </cell>
          <cell r="BM143">
            <v>45.179000000000002</v>
          </cell>
          <cell r="BN143">
            <v>47.665999999999997</v>
          </cell>
          <cell r="BO143">
            <v>50.073</v>
          </cell>
          <cell r="BP143">
            <v>45.969000000000001</v>
          </cell>
          <cell r="BQ143">
            <v>41.603999999999999</v>
          </cell>
          <cell r="BR143">
            <v>40.220999999999997</v>
          </cell>
          <cell r="BS143">
            <v>42.582999999999998</v>
          </cell>
          <cell r="BT143">
            <v>46.17</v>
          </cell>
          <cell r="BU143">
            <v>53.381999999999998</v>
          </cell>
          <cell r="BV143">
            <v>48.484000000000002</v>
          </cell>
          <cell r="BW143">
            <v>52.6</v>
          </cell>
          <cell r="BX143">
            <v>56.744</v>
          </cell>
          <cell r="BY143">
            <v>63.031999999999996</v>
          </cell>
          <cell r="BZ143">
            <v>67.944000000000003</v>
          </cell>
        </row>
      </sheetData>
      <sheetData sheetId="6">
        <row r="143">
          <cell r="C143">
            <v>1.4999999999999999E-2</v>
          </cell>
          <cell r="D143">
            <v>1.9E-2</v>
          </cell>
          <cell r="E143">
            <v>2.8000000000000001E-2</v>
          </cell>
          <cell r="F143">
            <v>3.5999999999999997E-2</v>
          </cell>
          <cell r="G143">
            <v>4.1000000000000002E-2</v>
          </cell>
          <cell r="H143">
            <v>4.9000000000000002E-2</v>
          </cell>
          <cell r="I143">
            <v>5.2999999999999999E-2</v>
          </cell>
          <cell r="J143">
            <v>6.3E-2</v>
          </cell>
          <cell r="K143">
            <v>7.1999999999999995E-2</v>
          </cell>
          <cell r="L143">
            <v>8.1000000000000003E-2</v>
          </cell>
          <cell r="M143">
            <v>9.0999999999999998E-2</v>
          </cell>
          <cell r="N143">
            <v>0.114</v>
          </cell>
          <cell r="O143">
            <v>0.11600000000000001</v>
          </cell>
          <cell r="P143">
            <v>0.13500000000000001</v>
          </cell>
          <cell r="Q143">
            <v>0.14699999999999999</v>
          </cell>
          <cell r="R143">
            <v>0.182</v>
          </cell>
          <cell r="S143">
            <v>0.22500000000000001</v>
          </cell>
          <cell r="T143">
            <v>0.249</v>
          </cell>
          <cell r="U143">
            <v>0.28499999999999998</v>
          </cell>
          <cell r="V143">
            <v>0.307</v>
          </cell>
          <cell r="W143">
            <v>0.35199999999999998</v>
          </cell>
          <cell r="X143">
            <v>0.38700000000000001</v>
          </cell>
          <cell r="Y143">
            <v>0.47399999999999998</v>
          </cell>
          <cell r="Z143">
            <v>0.53500000000000003</v>
          </cell>
          <cell r="AA143">
            <v>0.63700000000000001</v>
          </cell>
          <cell r="AB143">
            <v>0.83599999999999997</v>
          </cell>
          <cell r="AC143">
            <v>0.98099999999999998</v>
          </cell>
          <cell r="AD143">
            <v>1.117</v>
          </cell>
          <cell r="AE143">
            <v>1.2609999999999999</v>
          </cell>
          <cell r="AF143">
            <v>1.48</v>
          </cell>
          <cell r="AG143">
            <v>1.599</v>
          </cell>
          <cell r="AH143">
            <v>1.847</v>
          </cell>
          <cell r="AI143">
            <v>1.9410000000000001</v>
          </cell>
          <cell r="AJ143">
            <v>2.012</v>
          </cell>
          <cell r="AK143">
            <v>2.1720000000000002</v>
          </cell>
          <cell r="AL143">
            <v>2.2429999999999999</v>
          </cell>
          <cell r="AM143">
            <v>2.4929999999999999</v>
          </cell>
          <cell r="AN143">
            <v>2.702</v>
          </cell>
          <cell r="AO143">
            <v>3.0129999999999999</v>
          </cell>
          <cell r="AP143">
            <v>3.1429999999999998</v>
          </cell>
          <cell r="AQ143">
            <v>3.4159999999999999</v>
          </cell>
          <cell r="AR143">
            <v>3.714</v>
          </cell>
          <cell r="AS143">
            <v>4.3250000000000002</v>
          </cell>
          <cell r="AT143">
            <v>4.6689999999999996</v>
          </cell>
          <cell r="AU143">
            <v>4.8150000000000004</v>
          </cell>
          <cell r="AV143">
            <v>4.9240000000000004</v>
          </cell>
          <cell r="AW143">
            <v>4.7949999999999999</v>
          </cell>
          <cell r="AX143">
            <v>5.0860000000000003</v>
          </cell>
          <cell r="AY143">
            <v>5.0869999999999997</v>
          </cell>
          <cell r="AZ143">
            <v>4.9539999999999997</v>
          </cell>
          <cell r="BA143">
            <v>4.67</v>
          </cell>
          <cell r="BB143">
            <v>5.22</v>
          </cell>
          <cell r="BC143">
            <v>5.0380000000000003</v>
          </cell>
          <cell r="BD143">
            <v>5.7549999999999999</v>
          </cell>
          <cell r="BE143">
            <v>6.7809999999999997</v>
          </cell>
          <cell r="BF143">
            <v>7.1929999999999996</v>
          </cell>
          <cell r="BG143">
            <v>8.0399999999999991</v>
          </cell>
          <cell r="BH143">
            <v>8.1140000000000008</v>
          </cell>
          <cell r="BI143">
            <v>8.093</v>
          </cell>
          <cell r="BJ143">
            <v>8.6379999999999999</v>
          </cell>
          <cell r="BK143">
            <v>8.9049999999999994</v>
          </cell>
          <cell r="BL143">
            <v>9.2200000000000006</v>
          </cell>
          <cell r="BM143">
            <v>10.653</v>
          </cell>
          <cell r="BN143">
            <v>10.936999999999999</v>
          </cell>
          <cell r="BO143">
            <v>9.407</v>
          </cell>
          <cell r="BP143">
            <v>9.9440000000000008</v>
          </cell>
          <cell r="BQ143">
            <v>8.2539999999999996</v>
          </cell>
          <cell r="BR143">
            <v>8.2110000000000003</v>
          </cell>
          <cell r="BS143">
            <v>7.9509999999999996</v>
          </cell>
          <cell r="BT143">
            <v>7.8140000000000001</v>
          </cell>
          <cell r="BU143">
            <v>8.4589999999999996</v>
          </cell>
          <cell r="BV143">
            <v>7.8449999999999998</v>
          </cell>
          <cell r="BW143">
            <v>8.3780000000000001</v>
          </cell>
          <cell r="BX143">
            <v>8.32</v>
          </cell>
          <cell r="BY143">
            <v>9.9139999999999997</v>
          </cell>
          <cell r="BZ143">
            <v>10.182</v>
          </cell>
        </row>
      </sheetData>
      <sheetData sheetId="7">
        <row r="8">
          <cell r="C8">
            <v>13.141999999999999</v>
          </cell>
          <cell r="D8">
            <v>15.406000000000001</v>
          </cell>
          <cell r="E8">
            <v>19.402999999999999</v>
          </cell>
          <cell r="F8">
            <v>22.626999999999999</v>
          </cell>
          <cell r="G8">
            <v>23.445</v>
          </cell>
          <cell r="H8">
            <v>24.920999999999999</v>
          </cell>
          <cell r="I8">
            <v>26.803000000000001</v>
          </cell>
          <cell r="J8">
            <v>29.55</v>
          </cell>
          <cell r="K8">
            <v>33.390999999999998</v>
          </cell>
          <cell r="L8">
            <v>38.536999999999999</v>
          </cell>
          <cell r="M8">
            <v>42.103999999999999</v>
          </cell>
          <cell r="N8">
            <v>46.634</v>
          </cell>
          <cell r="O8">
            <v>50.546999999999997</v>
          </cell>
          <cell r="P8">
            <v>56.597000000000001</v>
          </cell>
          <cell r="Q8">
            <v>63.393999999999998</v>
          </cell>
          <cell r="R8">
            <v>70.316000000000003</v>
          </cell>
          <cell r="S8">
            <v>75.962999999999994</v>
          </cell>
          <cell r="T8">
            <v>82.27</v>
          </cell>
          <cell r="U8">
            <v>88.879000000000005</v>
          </cell>
          <cell r="V8">
            <v>96.873999999999995</v>
          </cell>
          <cell r="W8">
            <v>111.38200000000001</v>
          </cell>
          <cell r="X8">
            <v>124.73</v>
          </cell>
          <cell r="Y8">
            <v>139.11699999999999</v>
          </cell>
          <cell r="Z8">
            <v>155.137</v>
          </cell>
          <cell r="AA8">
            <v>177.82599999999999</v>
          </cell>
          <cell r="AB8">
            <v>207.304</v>
          </cell>
          <cell r="AC8">
            <v>233.583</v>
          </cell>
          <cell r="AD8">
            <v>269.71600000000001</v>
          </cell>
          <cell r="AE8">
            <v>303.90699999999998</v>
          </cell>
          <cell r="AF8">
            <v>345.18599999999998</v>
          </cell>
          <cell r="AG8">
            <v>394.49099999999999</v>
          </cell>
          <cell r="AH8">
            <v>447.416</v>
          </cell>
          <cell r="AI8">
            <v>504.71</v>
          </cell>
          <cell r="AJ8">
            <v>579.25099999999998</v>
          </cell>
          <cell r="AK8">
            <v>642.94500000000005</v>
          </cell>
          <cell r="AL8">
            <v>699.50199999999995</v>
          </cell>
          <cell r="AM8">
            <v>749.58299999999997</v>
          </cell>
          <cell r="AN8">
            <v>807.70699999999999</v>
          </cell>
          <cell r="AO8">
            <v>848.78800000000001</v>
          </cell>
          <cell r="AP8">
            <v>917.93299999999999</v>
          </cell>
          <cell r="AQ8">
            <v>988.88400000000001</v>
          </cell>
          <cell r="AR8">
            <v>1043.9749999999999</v>
          </cell>
          <cell r="AS8">
            <v>1082.8330000000001</v>
          </cell>
          <cell r="AT8">
            <v>1121.4580000000001</v>
          </cell>
          <cell r="AU8">
            <v>1134.8389999999999</v>
          </cell>
          <cell r="AV8">
            <v>1172.96</v>
          </cell>
          <cell r="AW8">
            <v>1213.8019999999999</v>
          </cell>
          <cell r="AX8">
            <v>1246.9739999999999</v>
          </cell>
          <cell r="AY8">
            <v>1289.6690000000001</v>
          </cell>
          <cell r="AZ8">
            <v>1346.318</v>
          </cell>
          <cell r="BA8">
            <v>1395.1479999999999</v>
          </cell>
          <cell r="BB8">
            <v>1473.5170000000001</v>
          </cell>
          <cell r="BC8">
            <v>1530.0709999999999</v>
          </cell>
          <cell r="BD8">
            <v>1578.33</v>
          </cell>
          <cell r="BE8">
            <v>1622.3130000000001</v>
          </cell>
          <cell r="BF8">
            <v>1696.1079999999999</v>
          </cell>
          <cell r="BG8">
            <v>1762.048</v>
          </cell>
          <cell r="BH8">
            <v>1846.021</v>
          </cell>
          <cell r="BI8">
            <v>1937.876</v>
          </cell>
          <cell r="BJ8">
            <v>1990</v>
          </cell>
          <cell r="BK8">
            <v>1935.84</v>
          </cell>
          <cell r="BL8">
            <v>1996.075</v>
          </cell>
          <cell r="BM8">
            <v>2062.1410000000001</v>
          </cell>
          <cell r="BN8">
            <v>2088.2869999999998</v>
          </cell>
          <cell r="BO8">
            <v>2120.3519999999999</v>
          </cell>
          <cell r="BP8">
            <v>2153.7330000000002</v>
          </cell>
          <cell r="BQ8">
            <v>2201.402</v>
          </cell>
          <cell r="BR8">
            <v>2231.819</v>
          </cell>
          <cell r="BS8">
            <v>2291.681</v>
          </cell>
          <cell r="BT8">
            <v>2355.3629999999998</v>
          </cell>
          <cell r="BU8">
            <v>2432.2069999999999</v>
          </cell>
          <cell r="BV8">
            <v>2318.2759999999998</v>
          </cell>
          <cell r="BW8">
            <v>2508.1019999999999</v>
          </cell>
          <cell r="BX8">
            <v>2653.9969999999998</v>
          </cell>
          <cell r="BY8">
            <v>2826.5419999999999</v>
          </cell>
          <cell r="BZ8">
            <v>2919.9</v>
          </cell>
        </row>
      </sheetData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 Patrimoine Nation"/>
      <sheetName val="Calcul FBCF net"/>
      <sheetName val="Graph Patrimoine APU"/>
      <sheetName val="Graph Patrimoine APU (English)"/>
      <sheetName val="tableau patrimoine par tête"/>
      <sheetName val="tableau patrimoine par tête (2)"/>
      <sheetName val="Graphique3"/>
      <sheetName val="Graphique2"/>
      <sheetName val="Graph1 (3)"/>
      <sheetName val="Graph1 (5)"/>
      <sheetName val="Graph1 (4)"/>
      <sheetName val="Graph1 (4) English"/>
      <sheetName val="Graph1 (2)"/>
      <sheetName val="Graph2 (3)"/>
      <sheetName val="Graph2 (4)"/>
      <sheetName val="Graph6"/>
      <sheetName val="Graph6 (2)"/>
      <sheetName val="Graph2 (2)"/>
      <sheetName val="Graph6 (3)"/>
      <sheetName val="Graph3 (2)"/>
      <sheetName val="Graph3 (3)"/>
      <sheetName val="Graph1"/>
      <sheetName val="Graph2"/>
      <sheetName val="Graph2 (5)"/>
      <sheetName val="Graph3"/>
      <sheetName val="Graph3 (4)"/>
      <sheetName val="Graph3 (5)"/>
      <sheetName val="Graph3 (4) English"/>
      <sheetName val="Graph4"/>
      <sheetName val="Graph4 English"/>
      <sheetName val="Graph5"/>
      <sheetName val="Graphique1"/>
      <sheetName val="Flux brut (en % PIB)"/>
      <sheetName val="Flux net (en % PIB)"/>
      <sheetName val="Dette Maastricht"/>
      <sheetName val="Compte ER"/>
      <sheetName val="APU 2024"/>
      <sheetName val="Apu2011 (à conserver)"/>
      <sheetName val="Apu 2023"/>
      <sheetName val="var Apu2023"/>
      <sheetName val="var Apu2024"/>
      <sheetName val="Patrimoine Nation"/>
      <sheetName val="Population France 1982-2019"/>
      <sheetName val="Population Fra metro 1946-2019"/>
      <sheetName val="Popul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6">
          <cell r="C6">
            <v>1979</v>
          </cell>
        </row>
      </sheetData>
      <sheetData sheetId="34">
        <row r="15">
          <cell r="C15">
            <v>21.6</v>
          </cell>
          <cell r="D15">
            <v>21.6</v>
          </cell>
          <cell r="E15">
            <v>21.3</v>
          </cell>
          <cell r="F15">
            <v>22.6</v>
          </cell>
          <cell r="G15">
            <v>26.2</v>
          </cell>
          <cell r="H15">
            <v>27.7</v>
          </cell>
          <cell r="I15">
            <v>30.2</v>
          </cell>
          <cell r="J15">
            <v>31.9</v>
          </cell>
          <cell r="K15">
            <v>32.4</v>
          </cell>
          <cell r="L15">
            <v>34.799999999999997</v>
          </cell>
          <cell r="M15">
            <v>34.700000000000003</v>
          </cell>
          <cell r="N15">
            <v>35.5</v>
          </cell>
          <cell r="O15">
            <v>36.799999999999997</v>
          </cell>
          <cell r="P15">
            <v>37.799999999999997</v>
          </cell>
          <cell r="Q15">
            <v>41.7</v>
          </cell>
          <cell r="R15">
            <v>48.2</v>
          </cell>
          <cell r="S15">
            <v>51.6</v>
          </cell>
          <cell r="T15">
            <v>57.8</v>
          </cell>
          <cell r="U15">
            <v>60.6</v>
          </cell>
          <cell r="V15">
            <v>62</v>
          </cell>
          <cell r="W15">
            <v>62.1</v>
          </cell>
          <cell r="X15">
            <v>61.4</v>
          </cell>
          <cell r="Y15">
            <v>59.7</v>
          </cell>
          <cell r="Z15">
            <v>59.3</v>
          </cell>
          <cell r="AA15">
            <v>61.3</v>
          </cell>
          <cell r="AB15">
            <v>65.400000000000006</v>
          </cell>
          <cell r="AC15">
            <v>66.900000000000006</v>
          </cell>
          <cell r="AD15">
            <v>68.2</v>
          </cell>
          <cell r="AE15">
            <v>65.400000000000006</v>
          </cell>
          <cell r="AF15">
            <v>65.5</v>
          </cell>
          <cell r="AG15">
            <v>69.8</v>
          </cell>
          <cell r="AH15">
            <v>84.1</v>
          </cell>
          <cell r="AI15">
            <v>86.3</v>
          </cell>
          <cell r="AJ15">
            <v>88.7</v>
          </cell>
          <cell r="AK15">
            <v>91.7</v>
          </cell>
          <cell r="AL15">
            <v>94.6</v>
          </cell>
          <cell r="AM15">
            <v>96.2</v>
          </cell>
          <cell r="AN15">
            <v>97</v>
          </cell>
          <cell r="AO15">
            <v>98.2</v>
          </cell>
          <cell r="AP15">
            <v>98.8</v>
          </cell>
          <cell r="AQ15">
            <v>98.5</v>
          </cell>
          <cell r="AR15">
            <v>98.2</v>
          </cell>
          <cell r="AS15">
            <v>114.9</v>
          </cell>
          <cell r="AT15">
            <v>112.8</v>
          </cell>
          <cell r="AU15">
            <v>111.4</v>
          </cell>
          <cell r="AV15">
            <v>109.8</v>
          </cell>
          <cell r="AW15">
            <v>113.2</v>
          </cell>
        </row>
      </sheetData>
      <sheetData sheetId="35">
        <row r="7">
          <cell r="AF7">
            <v>345.18599999999998</v>
          </cell>
          <cell r="AG7">
            <v>394.49099999999999</v>
          </cell>
          <cell r="AH7">
            <v>447.416</v>
          </cell>
          <cell r="AI7">
            <v>504.71</v>
          </cell>
          <cell r="AJ7">
            <v>579.25099999999998</v>
          </cell>
          <cell r="AK7">
            <v>642.94500000000005</v>
          </cell>
          <cell r="AL7">
            <v>699.50199999999995</v>
          </cell>
          <cell r="AM7">
            <v>749.58299999999997</v>
          </cell>
          <cell r="AN7">
            <v>807.70699999999999</v>
          </cell>
          <cell r="AO7">
            <v>848.78800000000001</v>
          </cell>
          <cell r="AP7">
            <v>917.93299999999999</v>
          </cell>
          <cell r="AQ7">
            <v>988.88400000000001</v>
          </cell>
          <cell r="AR7">
            <v>1043.9749999999999</v>
          </cell>
          <cell r="AS7">
            <v>1082.8330000000001</v>
          </cell>
          <cell r="AT7">
            <v>1121.4580000000001</v>
          </cell>
          <cell r="AU7">
            <v>1134.8389999999999</v>
          </cell>
          <cell r="AV7">
            <v>1172.96</v>
          </cell>
          <cell r="AW7">
            <v>1213.8019999999999</v>
          </cell>
          <cell r="AX7">
            <v>1246.9739999999999</v>
          </cell>
          <cell r="AY7">
            <v>1289.6690000000001</v>
          </cell>
          <cell r="AZ7">
            <v>1346.318</v>
          </cell>
          <cell r="BA7">
            <v>1395.1479999999999</v>
          </cell>
          <cell r="BB7">
            <v>1473.5170000000001</v>
          </cell>
          <cell r="BC7">
            <v>1530.0709999999999</v>
          </cell>
          <cell r="BD7">
            <v>1578.33</v>
          </cell>
          <cell r="BE7">
            <v>1622.3130000000001</v>
          </cell>
          <cell r="BF7">
            <v>1696.1079999999999</v>
          </cell>
          <cell r="BG7">
            <v>1762.048</v>
          </cell>
          <cell r="BH7">
            <v>1846.021</v>
          </cell>
          <cell r="BI7">
            <v>1937.876</v>
          </cell>
          <cell r="BJ7">
            <v>1990</v>
          </cell>
          <cell r="BK7">
            <v>1935.84</v>
          </cell>
          <cell r="BL7">
            <v>1996.075</v>
          </cell>
          <cell r="BM7">
            <v>2062.1410000000001</v>
          </cell>
          <cell r="BN7">
            <v>2088.2869999999998</v>
          </cell>
          <cell r="BO7">
            <v>2120.3519999999999</v>
          </cell>
          <cell r="BP7">
            <v>2153.7330000000002</v>
          </cell>
          <cell r="BQ7">
            <v>2201.402</v>
          </cell>
          <cell r="BR7">
            <v>2231.819</v>
          </cell>
          <cell r="BS7">
            <v>2291.681</v>
          </cell>
          <cell r="BT7">
            <v>2355.3629999999998</v>
          </cell>
          <cell r="BU7">
            <v>2432.2069999999999</v>
          </cell>
          <cell r="BV7">
            <v>2318.2759999999998</v>
          </cell>
          <cell r="BW7">
            <v>2508.1019999999999</v>
          </cell>
          <cell r="BX7">
            <v>2653.9969999999998</v>
          </cell>
          <cell r="BY7">
            <v>2826.5419999999999</v>
          </cell>
          <cell r="BZ7">
            <v>2919.9</v>
          </cell>
        </row>
      </sheetData>
      <sheetData sheetId="36">
        <row r="4">
          <cell r="C4">
            <v>1978</v>
          </cell>
        </row>
      </sheetData>
      <sheetData sheetId="37">
        <row r="50">
          <cell r="C50">
            <v>96.163999999999987</v>
          </cell>
          <cell r="D50">
            <v>120.77199999999999</v>
          </cell>
          <cell r="E50">
            <v>148.69400000000002</v>
          </cell>
          <cell r="F50">
            <v>147.43</v>
          </cell>
          <cell r="G50">
            <v>185.64599999999999</v>
          </cell>
          <cell r="H50">
            <v>198.06299999999999</v>
          </cell>
          <cell r="I50">
            <v>218.44899999999998</v>
          </cell>
          <cell r="J50">
            <v>232.715</v>
          </cell>
          <cell r="K50">
            <v>242.64599999999999</v>
          </cell>
          <cell r="L50">
            <v>262.46600000000001</v>
          </cell>
          <cell r="M50">
            <v>268.06</v>
          </cell>
          <cell r="N50">
            <v>283.90100000000001</v>
          </cell>
          <cell r="O50">
            <v>285.93100000000004</v>
          </cell>
          <cell r="P50">
            <v>297.05599999999998</v>
          </cell>
          <cell r="Q50">
            <v>335.02299999999997</v>
          </cell>
          <cell r="R50">
            <v>354.59300000000007</v>
          </cell>
          <cell r="S50">
            <v>356.48699999999997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</row>
        <row r="53">
          <cell r="C53">
            <v>14.32</v>
          </cell>
          <cell r="D53">
            <v>14.755000000000001</v>
          </cell>
          <cell r="E53">
            <v>17.594999999999999</v>
          </cell>
          <cell r="F53">
            <v>17.815999999999999</v>
          </cell>
          <cell r="G53">
            <v>25.571999999999999</v>
          </cell>
          <cell r="H53">
            <v>21.974</v>
          </cell>
          <cell r="I53">
            <v>28.033999999999999</v>
          </cell>
          <cell r="J53">
            <v>35.11</v>
          </cell>
          <cell r="K53">
            <v>34.003</v>
          </cell>
          <cell r="L53">
            <v>44.905999999999999</v>
          </cell>
          <cell r="M53">
            <v>35.991999999999997</v>
          </cell>
          <cell r="N53">
            <v>42.055</v>
          </cell>
          <cell r="O53">
            <v>42.128999999999998</v>
          </cell>
          <cell r="P53">
            <v>38.305</v>
          </cell>
          <cell r="Q53">
            <v>44.131999999999998</v>
          </cell>
          <cell r="R53">
            <v>52.725000000000001</v>
          </cell>
          <cell r="S53">
            <v>42.548000000000002</v>
          </cell>
        </row>
        <row r="54">
          <cell r="C54">
            <v>6.202</v>
          </cell>
          <cell r="D54">
            <v>6.7880000000000003</v>
          </cell>
          <cell r="E54">
            <v>7.5359999999999996</v>
          </cell>
          <cell r="F54">
            <v>7.6870000000000003</v>
          </cell>
          <cell r="G54">
            <v>8.8949999999999996</v>
          </cell>
          <cell r="H54">
            <v>10.85</v>
          </cell>
          <cell r="I54">
            <v>12.43</v>
          </cell>
          <cell r="J54">
            <v>17.725000000000001</v>
          </cell>
          <cell r="K54">
            <v>21.584</v>
          </cell>
          <cell r="L54">
            <v>23.454999999999998</v>
          </cell>
          <cell r="M54">
            <v>24.335999999999999</v>
          </cell>
          <cell r="N54">
            <v>25.298999999999999</v>
          </cell>
          <cell r="O54">
            <v>24.908999999999999</v>
          </cell>
          <cell r="P54">
            <v>26.518000000000001</v>
          </cell>
          <cell r="Q54">
            <v>27.071000000000002</v>
          </cell>
          <cell r="R54">
            <v>25.135999999999999</v>
          </cell>
          <cell r="S54">
            <v>23.501999999999999</v>
          </cell>
        </row>
        <row r="55">
          <cell r="C55">
            <v>18.774000000000001</v>
          </cell>
          <cell r="D55">
            <v>20.515999999999998</v>
          </cell>
          <cell r="E55">
            <v>19.742000000000001</v>
          </cell>
          <cell r="F55">
            <v>20.251000000000001</v>
          </cell>
          <cell r="G55">
            <v>26.555</v>
          </cell>
          <cell r="H55">
            <v>27.143999999999998</v>
          </cell>
          <cell r="I55">
            <v>29.059000000000001</v>
          </cell>
          <cell r="J55">
            <v>29.018000000000001</v>
          </cell>
          <cell r="K55">
            <v>26.073</v>
          </cell>
          <cell r="L55">
            <v>27.175000000000001</v>
          </cell>
          <cell r="M55">
            <v>30.492000000000001</v>
          </cell>
          <cell r="N55">
            <v>31.908999999999999</v>
          </cell>
          <cell r="O55">
            <v>32.853999999999999</v>
          </cell>
          <cell r="P55">
            <v>37.128</v>
          </cell>
          <cell r="Q55">
            <v>43.082000000000001</v>
          </cell>
          <cell r="R55">
            <v>49.378999999999998</v>
          </cell>
          <cell r="S55">
            <v>59.463999999999999</v>
          </cell>
        </row>
        <row r="56">
          <cell r="C56">
            <v>41.338999999999999</v>
          </cell>
          <cell r="D56">
            <v>58.274000000000001</v>
          </cell>
          <cell r="E56">
            <v>82.210999999999999</v>
          </cell>
          <cell r="F56">
            <v>74.984999999999999</v>
          </cell>
          <cell r="G56">
            <v>93.763999999999996</v>
          </cell>
          <cell r="H56">
            <v>101.80500000000001</v>
          </cell>
          <cell r="I56">
            <v>108.035</v>
          </cell>
          <cell r="J56">
            <v>109.41</v>
          </cell>
          <cell r="K56">
            <v>120.622</v>
          </cell>
          <cell r="L56">
            <v>122.267</v>
          </cell>
          <cell r="M56">
            <v>128.25700000000001</v>
          </cell>
          <cell r="N56">
            <v>126.837</v>
          </cell>
          <cell r="O56">
            <v>127.43600000000001</v>
          </cell>
          <cell r="P56">
            <v>134.85499999999999</v>
          </cell>
          <cell r="Q56">
            <v>151.21299999999999</v>
          </cell>
          <cell r="R56">
            <v>151.47900000000001</v>
          </cell>
          <cell r="S56">
            <v>136.46299999999999</v>
          </cell>
        </row>
        <row r="57">
          <cell r="C57">
            <v>3.7669999999999999</v>
          </cell>
          <cell r="D57">
            <v>4.3879999999999999</v>
          </cell>
          <cell r="E57">
            <v>5.0599999999999996</v>
          </cell>
          <cell r="F57">
            <v>4.2080000000000002</v>
          </cell>
          <cell r="G57">
            <v>4.9059999999999997</v>
          </cell>
          <cell r="H57">
            <v>7.8920000000000003</v>
          </cell>
          <cell r="I57">
            <v>9.6020000000000003</v>
          </cell>
          <cell r="J57">
            <v>12.851000000000001</v>
          </cell>
          <cell r="K57">
            <v>19.425000000000001</v>
          </cell>
          <cell r="L57">
            <v>14.632999999999999</v>
          </cell>
          <cell r="M57">
            <v>19.661000000000001</v>
          </cell>
          <cell r="N57">
            <v>13.496</v>
          </cell>
          <cell r="O57">
            <v>19.292999999999999</v>
          </cell>
          <cell r="P57">
            <v>22.587</v>
          </cell>
          <cell r="Q57">
            <v>21.324999999999999</v>
          </cell>
          <cell r="R57">
            <v>27.366</v>
          </cell>
          <cell r="S57">
            <v>17.706</v>
          </cell>
        </row>
        <row r="58">
          <cell r="C58">
            <v>6.6000000000000003E-2</v>
          </cell>
          <cell r="D58">
            <v>7.6999999999999999E-2</v>
          </cell>
          <cell r="E58">
            <v>0.09</v>
          </cell>
          <cell r="F58">
            <v>0.104</v>
          </cell>
          <cell r="G58">
            <v>0.13500000000000001</v>
          </cell>
          <cell r="H58">
            <v>0.155</v>
          </cell>
          <cell r="I58">
            <v>0.17699999999999999</v>
          </cell>
          <cell r="J58">
            <v>0.19700000000000001</v>
          </cell>
          <cell r="K58">
            <v>0.216</v>
          </cell>
          <cell r="L58">
            <v>0.23599999999999999</v>
          </cell>
          <cell r="M58">
            <v>0.28799999999999998</v>
          </cell>
          <cell r="N58">
            <v>0.13300000000000001</v>
          </cell>
          <cell r="O58">
            <v>0.27500000000000002</v>
          </cell>
          <cell r="P58">
            <v>0.26300000000000001</v>
          </cell>
          <cell r="Q58">
            <v>0.30399999999999999</v>
          </cell>
          <cell r="R58">
            <v>0.32100000000000001</v>
          </cell>
          <cell r="S58">
            <v>0.33100000000000002</v>
          </cell>
        </row>
        <row r="60">
          <cell r="C60">
            <v>15.462999999999999</v>
          </cell>
          <cell r="D60">
            <v>20.361999999999998</v>
          </cell>
          <cell r="E60">
            <v>21.52</v>
          </cell>
          <cell r="F60">
            <v>26.587</v>
          </cell>
          <cell r="G60">
            <v>30.725000000000001</v>
          </cell>
          <cell r="H60">
            <v>36.134999999999998</v>
          </cell>
          <cell r="I60">
            <v>40.713999999999999</v>
          </cell>
          <cell r="J60">
            <v>41.255000000000003</v>
          </cell>
          <cell r="K60">
            <v>40.148000000000003</v>
          </cell>
          <cell r="L60">
            <v>44.427</v>
          </cell>
          <cell r="M60">
            <v>48.695</v>
          </cell>
          <cell r="N60">
            <v>57.667999999999999</v>
          </cell>
          <cell r="O60">
            <v>58.328000000000003</v>
          </cell>
          <cell r="P60">
            <v>59.987000000000002</v>
          </cell>
          <cell r="Q60">
            <v>69.221000000000004</v>
          </cell>
          <cell r="R60">
            <v>75.552999999999997</v>
          </cell>
          <cell r="S60">
            <v>94.179000000000002</v>
          </cell>
        </row>
        <row r="61">
          <cell r="C61" t="str">
            <v/>
          </cell>
        </row>
        <row r="65">
          <cell r="C65">
            <v>117.339</v>
          </cell>
          <cell r="D65">
            <v>134.99</v>
          </cell>
          <cell r="E65">
            <v>151.46700000000001</v>
          </cell>
          <cell r="F65">
            <v>169.286</v>
          </cell>
          <cell r="G65">
            <v>217.27699999999999</v>
          </cell>
          <cell r="H65">
            <v>242.48</v>
          </cell>
          <cell r="I65">
            <v>274.14600000000002</v>
          </cell>
          <cell r="J65">
            <v>311.41899999999998</v>
          </cell>
          <cell r="K65">
            <v>349.76900000000001</v>
          </cell>
          <cell r="L65">
            <v>378.61</v>
          </cell>
          <cell r="M65">
            <v>403.82</v>
          </cell>
          <cell r="N65">
            <v>436.77300000000002</v>
          </cell>
          <cell r="O65">
            <v>465.79199999999997</v>
          </cell>
          <cell r="P65">
            <v>500.06799999999998</v>
          </cell>
          <cell r="Q65">
            <v>566.39400000000001</v>
          </cell>
          <cell r="R65">
            <v>675.447</v>
          </cell>
          <cell r="S65">
            <v>705.81500000000005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</row>
        <row r="68">
          <cell r="C68">
            <v>29.59</v>
          </cell>
          <cell r="D68">
            <v>32.110999999999997</v>
          </cell>
          <cell r="E68">
            <v>33.779000000000003</v>
          </cell>
          <cell r="F68">
            <v>36.774000000000001</v>
          </cell>
          <cell r="G68">
            <v>40.395000000000003</v>
          </cell>
          <cell r="H68">
            <v>43.171999999999997</v>
          </cell>
          <cell r="I68">
            <v>46.896000000000001</v>
          </cell>
          <cell r="J68">
            <v>52.383000000000003</v>
          </cell>
          <cell r="K68">
            <v>51.305999999999997</v>
          </cell>
          <cell r="L68">
            <v>57.65</v>
          </cell>
          <cell r="M68">
            <v>56.298000000000002</v>
          </cell>
          <cell r="N68">
            <v>59.018000000000001</v>
          </cell>
          <cell r="O68">
            <v>59.426000000000002</v>
          </cell>
          <cell r="P68">
            <v>57.368000000000002</v>
          </cell>
          <cell r="Q68">
            <v>55.665999999999997</v>
          </cell>
          <cell r="R68">
            <v>56.814999999999998</v>
          </cell>
          <cell r="S68">
            <v>60.325000000000003</v>
          </cell>
        </row>
        <row r="69">
          <cell r="C69">
            <v>25.385999999999999</v>
          </cell>
          <cell r="D69">
            <v>33.344000000000001</v>
          </cell>
          <cell r="E69">
            <v>43.424999999999997</v>
          </cell>
          <cell r="F69">
            <v>49.567999999999998</v>
          </cell>
          <cell r="G69">
            <v>71.462000000000003</v>
          </cell>
          <cell r="H69">
            <v>87.585999999999999</v>
          </cell>
          <cell r="I69">
            <v>108.774</v>
          </cell>
          <cell r="J69">
            <v>128.095</v>
          </cell>
          <cell r="K69">
            <v>155.65600000000001</v>
          </cell>
          <cell r="L69">
            <v>166.14099999999999</v>
          </cell>
          <cell r="M69">
            <v>186.399</v>
          </cell>
          <cell r="N69">
            <v>207.81100000000001</v>
          </cell>
          <cell r="O69">
            <v>224.17099999999999</v>
          </cell>
          <cell r="P69">
            <v>245.21199999999999</v>
          </cell>
          <cell r="Q69">
            <v>294.31200000000001</v>
          </cell>
          <cell r="R69">
            <v>380.41199999999998</v>
          </cell>
          <cell r="S69">
            <v>397.43200000000002</v>
          </cell>
        </row>
        <row r="70">
          <cell r="C70">
            <v>42.814</v>
          </cell>
          <cell r="D70">
            <v>47.588999999999999</v>
          </cell>
          <cell r="E70">
            <v>52.11</v>
          </cell>
          <cell r="F70">
            <v>61.363999999999997</v>
          </cell>
          <cell r="G70">
            <v>71.438999999999993</v>
          </cell>
          <cell r="H70">
            <v>79.075999999999993</v>
          </cell>
          <cell r="I70">
            <v>87.988</v>
          </cell>
          <cell r="J70">
            <v>96.244</v>
          </cell>
          <cell r="K70">
            <v>99.353999999999999</v>
          </cell>
          <cell r="L70">
            <v>109.29</v>
          </cell>
          <cell r="M70">
            <v>111.619</v>
          </cell>
          <cell r="N70">
            <v>111.426</v>
          </cell>
          <cell r="O70">
            <v>120.06699999999999</v>
          </cell>
          <cell r="P70">
            <v>124.896</v>
          </cell>
          <cell r="Q70">
            <v>138.90799999999999</v>
          </cell>
          <cell r="R70">
            <v>157.78299999999999</v>
          </cell>
          <cell r="S70">
            <v>167.14699999999999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</row>
      </sheetData>
      <sheetData sheetId="38" refreshError="1"/>
      <sheetData sheetId="39" refreshError="1"/>
      <sheetData sheetId="40">
        <row r="118">
          <cell r="D118">
            <v>6.2780000000000005</v>
          </cell>
          <cell r="E118">
            <v>7.0220000000000002</v>
          </cell>
          <cell r="F118">
            <v>7.8719999999999999</v>
          </cell>
          <cell r="G118">
            <v>9.4830000000000005</v>
          </cell>
          <cell r="H118">
            <v>8.4349999999999987</v>
          </cell>
          <cell r="I118">
            <v>8.1140000000000043</v>
          </cell>
          <cell r="J118">
            <v>10.230999999999998</v>
          </cell>
          <cell r="K118">
            <v>10.995999999999999</v>
          </cell>
          <cell r="L118">
            <v>10.777000000000001</v>
          </cell>
          <cell r="M118">
            <v>15.239999999999995</v>
          </cell>
          <cell r="N118">
            <v>17.384999999999998</v>
          </cell>
          <cell r="O118">
            <v>19.786000000000001</v>
          </cell>
          <cell r="P118">
            <v>20.558</v>
          </cell>
          <cell r="Q118">
            <v>19.467999999999996</v>
          </cell>
          <cell r="R118">
            <v>13.875</v>
          </cell>
          <cell r="S118">
            <v>14.705000000000005</v>
          </cell>
          <cell r="T118">
            <v>13.571999999999996</v>
          </cell>
          <cell r="U118">
            <v>12.603999999999999</v>
          </cell>
          <cell r="V118">
            <v>6.632000000000005</v>
          </cell>
          <cell r="W118">
            <v>9.570999999999998</v>
          </cell>
          <cell r="X118">
            <v>10.845000000000006</v>
          </cell>
          <cell r="Y118">
            <v>14.378999999999998</v>
          </cell>
          <cell r="Z118">
            <v>14.638999999999996</v>
          </cell>
          <cell r="AA118">
            <v>14.898000000000003</v>
          </cell>
          <cell r="AB118">
            <v>15.911000000000001</v>
          </cell>
          <cell r="AC118">
            <v>18.010999999999996</v>
          </cell>
          <cell r="AD118">
            <v>20.301000000000002</v>
          </cell>
          <cell r="AE118">
            <v>19.354999999999997</v>
          </cell>
          <cell r="AF118">
            <v>20.540000000000006</v>
          </cell>
          <cell r="AG118">
            <v>21.010000000000005</v>
          </cell>
          <cell r="AH118">
            <v>24.935000000000002</v>
          </cell>
          <cell r="AI118">
            <v>23.457999999999998</v>
          </cell>
          <cell r="AJ118">
            <v>16.653999999999996</v>
          </cell>
          <cell r="AK118">
            <v>17.961999999999989</v>
          </cell>
          <cell r="AL118">
            <v>17.869</v>
          </cell>
          <cell r="AM118">
            <v>11.338000000000008</v>
          </cell>
          <cell r="AN118">
            <v>6.2689999999999912</v>
          </cell>
          <cell r="AO118">
            <v>6.2900000000000063</v>
          </cell>
          <cell r="AP118">
            <v>4.9959999999999951</v>
          </cell>
          <cell r="AQ118">
            <v>7.0409999999999968</v>
          </cell>
          <cell r="AR118">
            <v>13.897999999999996</v>
          </cell>
          <cell r="AS118">
            <v>9.7010000000000076</v>
          </cell>
          <cell r="AT118">
            <v>10.102999999999994</v>
          </cell>
          <cell r="AU118">
            <v>11.302999999999997</v>
          </cell>
          <cell r="AV118">
            <v>14.765000000000001</v>
          </cell>
          <cell r="AW118">
            <v>21.762999999999991</v>
          </cell>
        </row>
        <row r="119">
          <cell r="D119">
            <v>5.8370000000000015</v>
          </cell>
          <cell r="E119">
            <v>6.5469999999999988</v>
          </cell>
          <cell r="F119">
            <v>7.4699999999999989</v>
          </cell>
          <cell r="G119">
            <v>9.0410000000000004</v>
          </cell>
          <cell r="H119">
            <v>7.9869999999999983</v>
          </cell>
          <cell r="I119">
            <v>7.6610000000000014</v>
          </cell>
          <cell r="J119">
            <v>9.9109999999999978</v>
          </cell>
          <cell r="K119">
            <v>10.707999999999995</v>
          </cell>
          <cell r="L119">
            <v>10.604999999999997</v>
          </cell>
          <cell r="M119">
            <v>15.029999999999994</v>
          </cell>
          <cell r="N119">
            <v>16.889000000000003</v>
          </cell>
          <cell r="O119">
            <v>19.340000000000003</v>
          </cell>
          <cell r="P119">
            <v>19.97</v>
          </cell>
          <cell r="Q119">
            <v>18.878</v>
          </cell>
          <cell r="R119">
            <v>13.366000000000007</v>
          </cell>
          <cell r="S119">
            <v>14.277000000000001</v>
          </cell>
          <cell r="T119">
            <v>12.976999999999997</v>
          </cell>
          <cell r="U119">
            <v>11.873000000000005</v>
          </cell>
          <cell r="V119">
            <v>5.1040000000000063</v>
          </cell>
          <cell r="W119">
            <v>8.0659999999999954</v>
          </cell>
          <cell r="X119">
            <v>9.3810000000000002</v>
          </cell>
          <cell r="Y119">
            <v>12.628</v>
          </cell>
          <cell r="Z119">
            <v>13.091999999999999</v>
          </cell>
          <cell r="AA119">
            <v>13.270000000000003</v>
          </cell>
          <cell r="AB119">
            <v>14.165999999999997</v>
          </cell>
          <cell r="AC119">
            <v>15.989000000000004</v>
          </cell>
          <cell r="AD119">
            <v>18.242999999999995</v>
          </cell>
          <cell r="AE119">
            <v>17.315000000000005</v>
          </cell>
          <cell r="AF119">
            <v>18.209000000000003</v>
          </cell>
          <cell r="AG119">
            <v>18.564000000000007</v>
          </cell>
          <cell r="AH119">
            <v>21.75800000000001</v>
          </cell>
          <cell r="AI119">
            <v>20.879999999999995</v>
          </cell>
          <cell r="AJ119">
            <v>13.693999999999988</v>
          </cell>
          <cell r="AK119">
            <v>14.981999999999999</v>
          </cell>
          <cell r="AL119">
            <v>14.914000000000001</v>
          </cell>
          <cell r="AM119">
            <v>8.8770000000000095</v>
          </cell>
          <cell r="AN119">
            <v>3.9889999999999901</v>
          </cell>
          <cell r="AO119">
            <v>4.2400000000000091</v>
          </cell>
          <cell r="AP119">
            <v>2.7909999999999968</v>
          </cell>
          <cell r="AQ119">
            <v>4.7599999999999909</v>
          </cell>
          <cell r="AR119">
            <v>11.203999999999994</v>
          </cell>
          <cell r="AS119">
            <v>7.5760000000000076</v>
          </cell>
          <cell r="AT119">
            <v>7.9909999999999997</v>
          </cell>
          <cell r="AU119">
            <v>8.9140000000000015</v>
          </cell>
          <cell r="AV119">
            <v>12.474000000000004</v>
          </cell>
          <cell r="AW119">
            <v>19.027000000000001</v>
          </cell>
        </row>
        <row r="120">
          <cell r="D120">
            <v>5.4049999999999994</v>
          </cell>
          <cell r="E120">
            <v>5.9990000000000006</v>
          </cell>
          <cell r="F120">
            <v>6.875</v>
          </cell>
          <cell r="G120">
            <v>8.16</v>
          </cell>
          <cell r="H120">
            <v>7.2319999999999993</v>
          </cell>
          <cell r="I120">
            <v>7.1870000000000047</v>
          </cell>
          <cell r="J120">
            <v>8.6729999999999983</v>
          </cell>
          <cell r="K120">
            <v>9.3889999999999993</v>
          </cell>
          <cell r="L120">
            <v>10.671999999999997</v>
          </cell>
          <cell r="M120">
            <v>14.317999999999998</v>
          </cell>
          <cell r="N120">
            <v>15.806000000000004</v>
          </cell>
          <cell r="O120">
            <v>18.041000000000004</v>
          </cell>
          <cell r="P120">
            <v>18.988</v>
          </cell>
          <cell r="Q120">
            <v>18.512999999999998</v>
          </cell>
          <cell r="R120">
            <v>15.235000000000007</v>
          </cell>
          <cell r="S120">
            <v>14.039000000000001</v>
          </cell>
          <cell r="T120">
            <v>11.616</v>
          </cell>
          <cell r="U120">
            <v>11.068000000000005</v>
          </cell>
          <cell r="V120">
            <v>6.9500000000000028</v>
          </cell>
          <cell r="W120">
            <v>6.6529999999999987</v>
          </cell>
          <cell r="X120">
            <v>8.3220000000000027</v>
          </cell>
          <cell r="Y120">
            <v>12.701000000000001</v>
          </cell>
          <cell r="Z120">
            <v>12.114999999999995</v>
          </cell>
          <cell r="AA120">
            <v>11.225000000000001</v>
          </cell>
          <cell r="AB120">
            <v>13.618000000000009</v>
          </cell>
          <cell r="AC120">
            <v>15.728999999999999</v>
          </cell>
          <cell r="AD120">
            <v>17.626000000000005</v>
          </cell>
          <cell r="AE120">
            <v>17.130999999999993</v>
          </cell>
          <cell r="AF120">
            <v>17.998999999999995</v>
          </cell>
          <cell r="AG120">
            <v>18.168000000000006</v>
          </cell>
          <cell r="AH120">
            <v>21.324000000000012</v>
          </cell>
          <cell r="AI120">
            <v>20.631</v>
          </cell>
          <cell r="AJ120">
            <v>14.122</v>
          </cell>
          <cell r="AK120">
            <v>14.077999999999989</v>
          </cell>
          <cell r="AL120">
            <v>14.466000000000008</v>
          </cell>
          <cell r="AM120">
            <v>8.5390000000000015</v>
          </cell>
          <cell r="AN120">
            <v>3.8919999999999959</v>
          </cell>
          <cell r="AO120">
            <v>3.8140000000000072</v>
          </cell>
          <cell r="AP120">
            <v>2.375</v>
          </cell>
          <cell r="AQ120">
            <v>4.1839999999999975</v>
          </cell>
          <cell r="AR120">
            <v>10.641999999999996</v>
          </cell>
          <cell r="AS120">
            <v>4.4500000000000028</v>
          </cell>
          <cell r="AT120">
            <v>6.6400000000000006</v>
          </cell>
          <cell r="AU120">
            <v>6.4559999999999889</v>
          </cell>
          <cell r="AV120">
            <v>11.792000000000002</v>
          </cell>
          <cell r="AW120">
            <v>16.751000000000005</v>
          </cell>
        </row>
        <row r="121">
          <cell r="D121">
            <v>4.6180000000000012</v>
          </cell>
          <cell r="E121">
            <v>5.2189999999999994</v>
          </cell>
          <cell r="F121">
            <v>5.6319999999999997</v>
          </cell>
          <cell r="G121">
            <v>6.3809999999999985</v>
          </cell>
          <cell r="H121">
            <v>5.3290000000000024</v>
          </cell>
          <cell r="I121">
            <v>4.9960000000000004</v>
          </cell>
          <cell r="J121">
            <v>6.1519999999999992</v>
          </cell>
          <cell r="K121">
            <v>6.67</v>
          </cell>
          <cell r="L121">
            <v>7.34</v>
          </cell>
          <cell r="M121">
            <v>10.523</v>
          </cell>
          <cell r="N121">
            <v>12.059999999999999</v>
          </cell>
          <cell r="O121">
            <v>12.731000000000002</v>
          </cell>
          <cell r="P121">
            <v>14.401000000000003</v>
          </cell>
          <cell r="Q121">
            <v>14.384999999999998</v>
          </cell>
          <cell r="R121">
            <v>12.116</v>
          </cell>
          <cell r="S121">
            <v>11.571000000000002</v>
          </cell>
          <cell r="T121">
            <v>9.9409999999999989</v>
          </cell>
          <cell r="U121">
            <v>9.2239999999999966</v>
          </cell>
          <cell r="V121">
            <v>6.3309999999999995</v>
          </cell>
          <cell r="W121">
            <v>6.4860000000000007</v>
          </cell>
          <cell r="X121">
            <v>7.6449999999999996</v>
          </cell>
          <cell r="Y121">
            <v>10.599999999999998</v>
          </cell>
          <cell r="Z121">
            <v>10.164000000000001</v>
          </cell>
          <cell r="AA121">
            <v>9.1820000000000022</v>
          </cell>
          <cell r="AB121">
            <v>11.160999999999998</v>
          </cell>
          <cell r="AC121">
            <v>13.210999999999999</v>
          </cell>
          <cell r="AD121">
            <v>15.440000000000005</v>
          </cell>
          <cell r="AE121">
            <v>14.576000000000001</v>
          </cell>
          <cell r="AF121">
            <v>16.86</v>
          </cell>
          <cell r="AG121">
            <v>14.457999999999998</v>
          </cell>
          <cell r="AH121">
            <v>15.785000000000004</v>
          </cell>
          <cell r="AI121">
            <v>11.295999999999999</v>
          </cell>
          <cell r="AJ121">
            <v>10.994999999999997</v>
          </cell>
          <cell r="AK121">
            <v>10.905999999999999</v>
          </cell>
          <cell r="AL121">
            <v>11.014000000000003</v>
          </cell>
          <cell r="AM121">
            <v>7.2650000000000006</v>
          </cell>
          <cell r="AN121">
            <v>3.5660000000000025</v>
          </cell>
          <cell r="AO121">
            <v>-2.1000000000000796E-2</v>
          </cell>
          <cell r="AP121">
            <v>2.2180000000000035</v>
          </cell>
          <cell r="AQ121">
            <v>3.3039999999999949</v>
          </cell>
          <cell r="AR121">
            <v>9.171999999999997</v>
          </cell>
          <cell r="AS121">
            <v>4.0040000000000049</v>
          </cell>
          <cell r="AT121">
            <v>5.847999999999999</v>
          </cell>
          <cell r="AU121">
            <v>3.6630000000000038</v>
          </cell>
          <cell r="AV121">
            <v>6.789999999999992</v>
          </cell>
          <cell r="AW121">
            <v>11.671999999999997</v>
          </cell>
        </row>
        <row r="122">
          <cell r="D122">
            <v>0.312</v>
          </cell>
          <cell r="E122">
            <v>0.35899999999999999</v>
          </cell>
          <cell r="F122">
            <v>0.39200000000000002</v>
          </cell>
          <cell r="G122">
            <v>0.42700000000000005</v>
          </cell>
          <cell r="H122">
            <v>0.43200000000000005</v>
          </cell>
          <cell r="I122">
            <v>0.41500000000000004</v>
          </cell>
          <cell r="J122">
            <v>0.40800000000000003</v>
          </cell>
          <cell r="K122">
            <v>0.44499999999999995</v>
          </cell>
          <cell r="L122">
            <v>0.56299999999999994</v>
          </cell>
          <cell r="M122">
            <v>0.84799999999999986</v>
          </cell>
          <cell r="N122">
            <v>1.006</v>
          </cell>
          <cell r="O122">
            <v>0.98799999999999999</v>
          </cell>
          <cell r="P122">
            <v>0.94499999999999995</v>
          </cell>
          <cell r="Q122">
            <v>0.86799999999999999</v>
          </cell>
          <cell r="R122">
            <v>0.86799999999999999</v>
          </cell>
          <cell r="S122">
            <v>0.94499999999999995</v>
          </cell>
          <cell r="T122">
            <v>0.85399999999999987</v>
          </cell>
          <cell r="U122">
            <v>0.79200000000000004</v>
          </cell>
          <cell r="V122">
            <v>0.77100000000000013</v>
          </cell>
          <cell r="W122">
            <v>0.80600000000000005</v>
          </cell>
          <cell r="X122">
            <v>0.94199999999999995</v>
          </cell>
          <cell r="Y122">
            <v>0.78799999999999992</v>
          </cell>
          <cell r="Z122">
            <v>0.79799999999999993</v>
          </cell>
          <cell r="AA122">
            <v>0.78899999999999992</v>
          </cell>
          <cell r="AB122">
            <v>1.032</v>
          </cell>
          <cell r="AC122">
            <v>0.83499999999999996</v>
          </cell>
          <cell r="AD122">
            <v>1.0640000000000001</v>
          </cell>
          <cell r="AE122">
            <v>1.0880000000000001</v>
          </cell>
          <cell r="AF122">
            <v>1.2170000000000001</v>
          </cell>
          <cell r="AG122">
            <v>1.2350000000000001</v>
          </cell>
          <cell r="AH122">
            <v>1.0070000000000001</v>
          </cell>
          <cell r="AI122">
            <v>0.997</v>
          </cell>
          <cell r="AJ122">
            <v>0.84800000000000009</v>
          </cell>
          <cell r="AK122">
            <v>0.81800000000000006</v>
          </cell>
          <cell r="AL122">
            <v>0.78900000000000003</v>
          </cell>
          <cell r="AM122">
            <v>0.7629999999999999</v>
          </cell>
          <cell r="AN122">
            <v>0.69800000000000006</v>
          </cell>
          <cell r="AO122">
            <v>0.71299999999999986</v>
          </cell>
          <cell r="AP122">
            <v>0.873</v>
          </cell>
          <cell r="AQ122">
            <v>0.97300000000000009</v>
          </cell>
          <cell r="AR122">
            <v>1.0840000000000001</v>
          </cell>
          <cell r="AS122">
            <v>1.0920000000000001</v>
          </cell>
          <cell r="AT122">
            <v>0.96999999999999986</v>
          </cell>
          <cell r="AU122">
            <v>0.92900000000000005</v>
          </cell>
          <cell r="AV122">
            <v>1.2079999999999997</v>
          </cell>
          <cell r="AW122">
            <v>1.139</v>
          </cell>
        </row>
        <row r="123">
          <cell r="D123">
            <v>4.306</v>
          </cell>
          <cell r="E123">
            <v>4.8599999999999994</v>
          </cell>
          <cell r="F123">
            <v>5.2380000000000013</v>
          </cell>
          <cell r="G123">
            <v>5.9539999999999988</v>
          </cell>
          <cell r="H123">
            <v>4.8969999999999985</v>
          </cell>
          <cell r="I123">
            <v>4.58</v>
          </cell>
          <cell r="J123">
            <v>5.7449999999999992</v>
          </cell>
          <cell r="K123">
            <v>6.2270000000000003</v>
          </cell>
          <cell r="L123">
            <v>6.777000000000001</v>
          </cell>
          <cell r="M123">
            <v>9.6750000000000007</v>
          </cell>
          <cell r="N123">
            <v>11.053000000000001</v>
          </cell>
          <cell r="O123">
            <v>11.743000000000002</v>
          </cell>
          <cell r="P123">
            <v>13.456</v>
          </cell>
          <cell r="Q123">
            <v>13.517999999999997</v>
          </cell>
          <cell r="R123">
            <v>11.248000000000005</v>
          </cell>
          <cell r="S123">
            <v>10.625</v>
          </cell>
          <cell r="T123">
            <v>9.0870000000000033</v>
          </cell>
          <cell r="U123">
            <v>8.4320000000000022</v>
          </cell>
          <cell r="V123">
            <v>5.5590000000000011</v>
          </cell>
          <cell r="W123">
            <v>5.6810000000000009</v>
          </cell>
          <cell r="X123">
            <v>6.7019999999999982</v>
          </cell>
          <cell r="Y123">
            <v>9.8119999999999976</v>
          </cell>
          <cell r="Z123">
            <v>9.3670000000000009</v>
          </cell>
          <cell r="AA123">
            <v>8.3930000000000007</v>
          </cell>
          <cell r="AB123">
            <v>10.128999999999998</v>
          </cell>
          <cell r="AC123">
            <v>12.376999999999999</v>
          </cell>
          <cell r="AD123">
            <v>14.376999999999995</v>
          </cell>
          <cell r="AE123">
            <v>13.488</v>
          </cell>
          <cell r="AF123">
            <v>15.643000000000001</v>
          </cell>
          <cell r="AG123">
            <v>13.222999999999999</v>
          </cell>
          <cell r="AH123">
            <v>14.777000000000001</v>
          </cell>
          <cell r="AI123">
            <v>10.298999999999999</v>
          </cell>
          <cell r="AJ123">
            <v>10.146999999999998</v>
          </cell>
          <cell r="AK123">
            <v>10.087000000000003</v>
          </cell>
          <cell r="AL123">
            <v>10.224000000000004</v>
          </cell>
          <cell r="AM123">
            <v>6.5019999999999953</v>
          </cell>
          <cell r="AN123">
            <v>2.8680000000000021</v>
          </cell>
          <cell r="AO123">
            <v>-0.73400000000000176</v>
          </cell>
          <cell r="AP123">
            <v>1.345000000000006</v>
          </cell>
          <cell r="AQ123">
            <v>2.3299999999999983</v>
          </cell>
          <cell r="AR123">
            <v>8.088000000000001</v>
          </cell>
          <cell r="AS123">
            <v>2.911999999999999</v>
          </cell>
          <cell r="AT123">
            <v>4.8780000000000001</v>
          </cell>
          <cell r="AU123">
            <v>2.7340000000000018</v>
          </cell>
          <cell r="AV123">
            <v>5.580999999999996</v>
          </cell>
          <cell r="AW123">
            <v>10.533000000000001</v>
          </cell>
        </row>
        <row r="124">
          <cell r="D124">
            <v>0.85299999999999976</v>
          </cell>
          <cell r="E124">
            <v>0.9139999999999997</v>
          </cell>
          <cell r="F124">
            <v>0.8490000000000002</v>
          </cell>
          <cell r="G124">
            <v>0.89700000000000024</v>
          </cell>
          <cell r="H124">
            <v>0.29499999999999993</v>
          </cell>
          <cell r="I124">
            <v>0.12099999999999955</v>
          </cell>
          <cell r="J124">
            <v>0.61299999999999955</v>
          </cell>
          <cell r="K124">
            <v>0.65399999999999991</v>
          </cell>
          <cell r="L124">
            <v>0.8230000000000004</v>
          </cell>
          <cell r="M124">
            <v>1.7149999999999999</v>
          </cell>
          <cell r="N124">
            <v>2.2989999999999995</v>
          </cell>
          <cell r="O124">
            <v>2.5950000000000006</v>
          </cell>
          <cell r="P124">
            <v>3.3200000000000003</v>
          </cell>
          <cell r="Q124">
            <v>3.5890000000000004</v>
          </cell>
          <cell r="R124">
            <v>2.8099999999999987</v>
          </cell>
          <cell r="S124">
            <v>2.4689999999999994</v>
          </cell>
          <cell r="T124">
            <v>1.8370000000000015</v>
          </cell>
          <cell r="U124">
            <v>1.7240000000000002</v>
          </cell>
          <cell r="V124">
            <v>0.5129999999999999</v>
          </cell>
          <cell r="W124">
            <v>0.68900000000000006</v>
          </cell>
          <cell r="X124">
            <v>1.1300000000000008</v>
          </cell>
          <cell r="Y124">
            <v>2.4290000000000003</v>
          </cell>
          <cell r="Z124">
            <v>2.0180000000000007</v>
          </cell>
          <cell r="AA124">
            <v>2.9980000000000011</v>
          </cell>
          <cell r="AB124">
            <v>4.0050000000000008</v>
          </cell>
          <cell r="AC124">
            <v>4.6429999999999989</v>
          </cell>
          <cell r="AD124">
            <v>5.5569999999999986</v>
          </cell>
          <cell r="AE124">
            <v>4.4439999999999991</v>
          </cell>
          <cell r="AF124">
            <v>5.7480000000000011</v>
          </cell>
          <cell r="AG124">
            <v>4.7349999999999994</v>
          </cell>
          <cell r="AH124">
            <v>8.5370000000000026</v>
          </cell>
          <cell r="AI124">
            <v>6.2319999999999993</v>
          </cell>
          <cell r="AJ124">
            <v>5.4520000000000017</v>
          </cell>
          <cell r="AK124">
            <v>5.0109999999999992</v>
          </cell>
          <cell r="AL124">
            <v>4.3580000000000005</v>
          </cell>
          <cell r="AM124">
            <v>1.995000000000001</v>
          </cell>
          <cell r="AN124">
            <v>-0.96299999999999741</v>
          </cell>
          <cell r="AO124">
            <v>-2.5549999999999997</v>
          </cell>
          <cell r="AP124">
            <v>-2.1489999999999974</v>
          </cell>
          <cell r="AQ124">
            <v>-1.5910000000000011</v>
          </cell>
          <cell r="AR124">
            <v>0.89999999999999858</v>
          </cell>
          <cell r="AS124">
            <v>-2.6880000000000024</v>
          </cell>
          <cell r="AT124">
            <v>-0.62300000000000111</v>
          </cell>
          <cell r="AU124">
            <v>-0.70599999999999952</v>
          </cell>
          <cell r="AV124">
            <v>1.4059999999999988</v>
          </cell>
          <cell r="AW124">
            <v>3.6500000000000021</v>
          </cell>
        </row>
        <row r="125">
          <cell r="D125">
            <v>3.452</v>
          </cell>
          <cell r="E125">
            <v>3.9460000000000002</v>
          </cell>
          <cell r="F125">
            <v>4.3890000000000002</v>
          </cell>
          <cell r="G125">
            <v>5.0570000000000004</v>
          </cell>
          <cell r="H125">
            <v>4.601</v>
          </cell>
          <cell r="I125">
            <v>4.4599999999999991</v>
          </cell>
          <cell r="J125">
            <v>5.1330000000000009</v>
          </cell>
          <cell r="K125">
            <v>5.572000000000001</v>
          </cell>
          <cell r="L125">
            <v>5.9540000000000006</v>
          </cell>
          <cell r="M125">
            <v>7.9600000000000009</v>
          </cell>
          <cell r="N125">
            <v>8.7539999999999978</v>
          </cell>
          <cell r="O125">
            <v>9.1469999999999985</v>
          </cell>
          <cell r="P125">
            <v>10.136000000000001</v>
          </cell>
          <cell r="Q125">
            <v>9.9290000000000003</v>
          </cell>
          <cell r="R125">
            <v>8.4380000000000006</v>
          </cell>
          <cell r="S125">
            <v>8.1569999999999983</v>
          </cell>
          <cell r="T125">
            <v>7.2509999999999994</v>
          </cell>
          <cell r="U125">
            <v>6.7080000000000002</v>
          </cell>
          <cell r="V125">
            <v>5.0470000000000006</v>
          </cell>
          <cell r="W125">
            <v>4.9909999999999997</v>
          </cell>
          <cell r="X125">
            <v>5.572000000000001</v>
          </cell>
          <cell r="Y125">
            <v>7.3829999999999991</v>
          </cell>
          <cell r="Z125">
            <v>7.3480000000000008</v>
          </cell>
          <cell r="AA125">
            <v>5.3960000000000008</v>
          </cell>
          <cell r="AB125">
            <v>6.125</v>
          </cell>
          <cell r="AC125">
            <v>7.734</v>
          </cell>
          <cell r="AD125">
            <v>8.82</v>
          </cell>
          <cell r="AE125">
            <v>9.0440000000000005</v>
          </cell>
          <cell r="AF125">
            <v>9.8939999999999984</v>
          </cell>
          <cell r="AG125">
            <v>8.4879999999999995</v>
          </cell>
          <cell r="AH125">
            <v>6.2389999999999972</v>
          </cell>
          <cell r="AI125">
            <v>4.0660000000000025</v>
          </cell>
          <cell r="AJ125">
            <v>4.6950000000000003</v>
          </cell>
          <cell r="AK125">
            <v>5.0749999999999993</v>
          </cell>
          <cell r="AL125">
            <v>5.8659999999999997</v>
          </cell>
          <cell r="AM125">
            <v>4.5079999999999991</v>
          </cell>
          <cell r="AN125">
            <v>3.8309999999999995</v>
          </cell>
          <cell r="AO125">
            <v>1.8210000000000015</v>
          </cell>
          <cell r="AP125">
            <v>3.4939999999999998</v>
          </cell>
          <cell r="AQ125">
            <v>3.9220000000000006</v>
          </cell>
          <cell r="AR125">
            <v>7.1879999999999988</v>
          </cell>
          <cell r="AS125">
            <v>5.5990000000000002</v>
          </cell>
          <cell r="AT125">
            <v>5.5010000000000048</v>
          </cell>
          <cell r="AU125">
            <v>3.4400000000000013</v>
          </cell>
          <cell r="AV125">
            <v>4.1749999999999972</v>
          </cell>
          <cell r="AW125">
            <v>6.8819999999999979</v>
          </cell>
        </row>
        <row r="126">
          <cell r="D126">
            <v>0.32699999999999996</v>
          </cell>
          <cell r="E126">
            <v>0.30900000000000016</v>
          </cell>
          <cell r="F126">
            <v>0.29200000000000004</v>
          </cell>
          <cell r="G126">
            <v>0.45500000000000007</v>
          </cell>
          <cell r="H126">
            <v>0.46700000000000008</v>
          </cell>
          <cell r="I126">
            <v>0.68200000000000038</v>
          </cell>
          <cell r="J126">
            <v>0.90100000000000025</v>
          </cell>
          <cell r="K126">
            <v>1.0199999999999996</v>
          </cell>
          <cell r="L126">
            <v>1.1159999999999997</v>
          </cell>
          <cell r="M126">
            <v>1.4300000000000002</v>
          </cell>
          <cell r="N126">
            <v>1.3919999999999995</v>
          </cell>
          <cell r="O126">
            <v>1.5780000000000003</v>
          </cell>
          <cell r="P126">
            <v>1.6820000000000004</v>
          </cell>
          <cell r="Q126">
            <v>1.5110000000000001</v>
          </cell>
          <cell r="R126">
            <v>1.1380000000000008</v>
          </cell>
          <cell r="S126">
            <v>0.97799999999999976</v>
          </cell>
          <cell r="T126">
            <v>0.73799999999999955</v>
          </cell>
          <cell r="U126">
            <v>0.94399999999999995</v>
          </cell>
          <cell r="V126">
            <v>0.87699999999999978</v>
          </cell>
          <cell r="W126">
            <v>0.69700000000000006</v>
          </cell>
          <cell r="X126">
            <v>0.87900000000000045</v>
          </cell>
          <cell r="Y126">
            <v>1.1900000000000004</v>
          </cell>
          <cell r="Z126">
            <v>0.99900000000000055</v>
          </cell>
          <cell r="AA126">
            <v>0.60099999999999998</v>
          </cell>
          <cell r="AB126">
            <v>0.92599999999999927</v>
          </cell>
          <cell r="AC126">
            <v>0.1639999999999997</v>
          </cell>
          <cell r="AD126">
            <v>0.58099999999999952</v>
          </cell>
          <cell r="AE126">
            <v>0.24399999999999977</v>
          </cell>
          <cell r="AF126">
            <v>-0.47200000000000042</v>
          </cell>
          <cell r="AG126">
            <v>0.58200000000000074</v>
          </cell>
          <cell r="AH126">
            <v>1.0060000000000002</v>
          </cell>
          <cell r="AI126">
            <v>0.30600000000000005</v>
          </cell>
          <cell r="AJ126">
            <v>0.62199999999999989</v>
          </cell>
          <cell r="AK126">
            <v>0.59500000000000064</v>
          </cell>
          <cell r="AL126">
            <v>-3.5999999999999588E-2</v>
          </cell>
          <cell r="AM126">
            <v>3.8000000000000256E-2</v>
          </cell>
          <cell r="AN126">
            <v>-0.29099999999999948</v>
          </cell>
          <cell r="AO126">
            <v>-0.4610000000000003</v>
          </cell>
          <cell r="AP126">
            <v>-0.67400000000000038</v>
          </cell>
          <cell r="AQ126">
            <v>-0.66199999999999992</v>
          </cell>
          <cell r="AR126">
            <v>7.0000000000005613E-3</v>
          </cell>
          <cell r="AS126">
            <v>-0.72700000000000031</v>
          </cell>
          <cell r="AT126">
            <v>-0.32000000000000028</v>
          </cell>
          <cell r="AU126">
            <v>-0.20800000000000018</v>
          </cell>
          <cell r="AV126">
            <v>3.8999999999999702E-2</v>
          </cell>
          <cell r="AW126">
            <v>0.97599999999999998</v>
          </cell>
        </row>
        <row r="127">
          <cell r="D127">
            <v>8.5999999999999965E-2</v>
          </cell>
          <cell r="E127">
            <v>8.1000000000000016E-2</v>
          </cell>
          <cell r="F127">
            <v>0.10499999999999998</v>
          </cell>
          <cell r="G127">
            <v>0.14200000000000002</v>
          </cell>
          <cell r="H127">
            <v>0.121</v>
          </cell>
          <cell r="I127">
            <v>7.7999999999999958E-2</v>
          </cell>
          <cell r="J127">
            <v>0.11099999999999999</v>
          </cell>
          <cell r="K127">
            <v>0.1389999999999999</v>
          </cell>
          <cell r="L127">
            <v>0.18599999999999994</v>
          </cell>
          <cell r="M127">
            <v>0.20199999999999996</v>
          </cell>
          <cell r="N127">
            <v>0.18300000000000005</v>
          </cell>
          <cell r="O127">
            <v>0.20199999999999996</v>
          </cell>
          <cell r="P127">
            <v>0.17799999999999994</v>
          </cell>
          <cell r="Q127">
            <v>0.24700000000000011</v>
          </cell>
          <cell r="R127">
            <v>6.999999999999984E-2</v>
          </cell>
          <cell r="S127">
            <v>0.12599999999999989</v>
          </cell>
          <cell r="T127">
            <v>-4.0000000000000036E-2</v>
          </cell>
          <cell r="U127">
            <v>6.9999999999998952E-3</v>
          </cell>
          <cell r="V127">
            <v>-5.8000000000000052E-2</v>
          </cell>
          <cell r="W127">
            <v>-9.2999999999999972E-2</v>
          </cell>
          <cell r="X127">
            <v>0.16999999999999993</v>
          </cell>
          <cell r="Y127">
            <v>-1.0999999999999899E-2</v>
          </cell>
          <cell r="Z127">
            <v>2.2999999999999909E-2</v>
          </cell>
          <cell r="AA127">
            <v>0.28000000000000003</v>
          </cell>
          <cell r="AB127">
            <v>0.44700000000000006</v>
          </cell>
          <cell r="AC127">
            <v>0.19900000000000007</v>
          </cell>
          <cell r="AD127">
            <v>0.3580000000000001</v>
          </cell>
          <cell r="AE127">
            <v>0.20300000000000007</v>
          </cell>
          <cell r="AF127">
            <v>-9.7999999999999865E-2</v>
          </cell>
          <cell r="AG127">
            <v>0.40799999999999992</v>
          </cell>
          <cell r="AH127">
            <v>0.58999999999999986</v>
          </cell>
          <cell r="AI127">
            <v>0.13300000000000001</v>
          </cell>
          <cell r="AJ127">
            <v>0.13300000000000001</v>
          </cell>
          <cell r="AK127">
            <v>0.20100000000000007</v>
          </cell>
          <cell r="AL127">
            <v>3.6999999999999922E-2</v>
          </cell>
          <cell r="AM127">
            <v>-5.7999999999999829E-2</v>
          </cell>
          <cell r="AN127">
            <v>-8.4999999999999964E-2</v>
          </cell>
          <cell r="AO127">
            <v>-0.18299999999999983</v>
          </cell>
          <cell r="AP127">
            <v>-0.22199999999999998</v>
          </cell>
          <cell r="AQ127">
            <v>-0.17900000000000027</v>
          </cell>
          <cell r="AR127">
            <v>0.15799999999999992</v>
          </cell>
          <cell r="AS127">
            <v>-7.7000000000000401E-2</v>
          </cell>
          <cell r="AT127">
            <v>2.0000000000000018E-2</v>
          </cell>
          <cell r="AU127">
            <v>6.4999999999999947E-2</v>
          </cell>
          <cell r="AV127">
            <v>-5.0000000000000266E-2</v>
          </cell>
          <cell r="AW127">
            <v>0.15500000000000025</v>
          </cell>
        </row>
        <row r="128">
          <cell r="D128">
            <v>1.5999999999999986E-2</v>
          </cell>
          <cell r="E128">
            <v>1.3000000000000012E-2</v>
          </cell>
          <cell r="F128">
            <v>2.0000000000000018E-3</v>
          </cell>
          <cell r="G128">
            <v>1.8000000000000016E-2</v>
          </cell>
          <cell r="H128">
            <v>2.200000000000002E-2</v>
          </cell>
          <cell r="I128">
            <v>5.7999999999999996E-2</v>
          </cell>
          <cell r="J128">
            <v>8.6999999999999966E-2</v>
          </cell>
          <cell r="K128">
            <v>0.10200000000000004</v>
          </cell>
          <cell r="L128">
            <v>9.8000000000000032E-2</v>
          </cell>
          <cell r="M128">
            <v>0.13600000000000001</v>
          </cell>
          <cell r="N128">
            <v>0.123</v>
          </cell>
          <cell r="O128">
            <v>0.15300000000000002</v>
          </cell>
          <cell r="P128">
            <v>0.17899999999999994</v>
          </cell>
          <cell r="Q128">
            <v>0.127</v>
          </cell>
          <cell r="R128">
            <v>7.3000000000000065E-2</v>
          </cell>
          <cell r="S128">
            <v>2.8000000000000025E-2</v>
          </cell>
          <cell r="T128">
            <v>3.8000000000000034E-2</v>
          </cell>
          <cell r="U128">
            <v>5.7000000000000051E-2</v>
          </cell>
          <cell r="V128">
            <v>6.6999999999999948E-2</v>
          </cell>
          <cell r="W128">
            <v>8.0000000000000071E-3</v>
          </cell>
          <cell r="X128">
            <v>2.7000000000000024E-2</v>
          </cell>
          <cell r="Y128">
            <v>0.13</v>
          </cell>
          <cell r="Z128">
            <v>0.22799999999999998</v>
          </cell>
          <cell r="AA128">
            <v>0.21600000000000008</v>
          </cell>
          <cell r="AB128">
            <v>0.2659999999999999</v>
          </cell>
          <cell r="AC128">
            <v>2.7000000000000024E-2</v>
          </cell>
          <cell r="AD128">
            <v>4.9999999999999933E-2</v>
          </cell>
          <cell r="AE128">
            <v>5.7000000000000051E-2</v>
          </cell>
          <cell r="AF128">
            <v>-3.2000000000000028E-2</v>
          </cell>
          <cell r="AG128">
            <v>0.122</v>
          </cell>
          <cell r="AH128">
            <v>0.13900000000000001</v>
          </cell>
          <cell r="AI128">
            <v>3.0000000000000027E-2</v>
          </cell>
          <cell r="AJ128">
            <v>0.15500000000000003</v>
          </cell>
          <cell r="AK128">
            <v>9.4999999999999973E-2</v>
          </cell>
          <cell r="AL128">
            <v>1.9000000000000017E-2</v>
          </cell>
          <cell r="AM128">
            <v>0.15600000000000003</v>
          </cell>
          <cell r="AN128">
            <v>0.13700000000000001</v>
          </cell>
          <cell r="AO128">
            <v>0.129</v>
          </cell>
          <cell r="AP128">
            <v>-1.4000000000000012E-2</v>
          </cell>
          <cell r="AQ128">
            <v>-0.10999999999999999</v>
          </cell>
          <cell r="AR128">
            <v>4.3999999999999928E-2</v>
          </cell>
          <cell r="AS128">
            <v>-5.5000000000000049E-2</v>
          </cell>
          <cell r="AT128">
            <v>6.3999999999999946E-2</v>
          </cell>
          <cell r="AU128">
            <v>8.5000000000000075E-2</v>
          </cell>
          <cell r="AV128">
            <v>0.10399999999999998</v>
          </cell>
          <cell r="AW128">
            <v>0.13</v>
          </cell>
        </row>
        <row r="129">
          <cell r="D129">
            <v>0.22399999999999998</v>
          </cell>
          <cell r="E129">
            <v>0.21499999999999997</v>
          </cell>
          <cell r="F129">
            <v>0.18500000000000005</v>
          </cell>
          <cell r="G129">
            <v>0.29499999999999993</v>
          </cell>
          <cell r="H129">
            <v>0.32500000000000018</v>
          </cell>
          <cell r="I129">
            <v>0.54499999999999993</v>
          </cell>
          <cell r="J129">
            <v>0.70300000000000007</v>
          </cell>
          <cell r="K129">
            <v>0.77900000000000014</v>
          </cell>
          <cell r="L129">
            <v>0.83200000000000029</v>
          </cell>
          <cell r="M129">
            <v>1.091</v>
          </cell>
          <cell r="N129">
            <v>1.0869999999999997</v>
          </cell>
          <cell r="O129">
            <v>1.222</v>
          </cell>
          <cell r="P129">
            <v>1.3240000000000003</v>
          </cell>
          <cell r="Q129">
            <v>1.137</v>
          </cell>
          <cell r="R129">
            <v>0.99500000000000011</v>
          </cell>
          <cell r="S129">
            <v>0.82299999999999995</v>
          </cell>
          <cell r="T129">
            <v>0.74000000000000021</v>
          </cell>
          <cell r="U129">
            <v>0.87799999999999967</v>
          </cell>
          <cell r="V129">
            <v>0.86799999999999988</v>
          </cell>
          <cell r="W129">
            <v>0.78300000000000036</v>
          </cell>
          <cell r="X129">
            <v>0.68199999999999994</v>
          </cell>
          <cell r="Y129">
            <v>1.0699999999999998</v>
          </cell>
          <cell r="Z129">
            <v>0.74799999999999978</v>
          </cell>
          <cell r="AA129">
            <v>0.10499999999999998</v>
          </cell>
          <cell r="AB129">
            <v>0.21300000000000008</v>
          </cell>
          <cell r="AC129">
            <v>-6.2999999999999723E-2</v>
          </cell>
          <cell r="AD129">
            <v>0.17300000000000004</v>
          </cell>
          <cell r="AE129">
            <v>-1.6000000000000014E-2</v>
          </cell>
          <cell r="AF129">
            <v>-0.34099999999999975</v>
          </cell>
          <cell r="AG129">
            <v>5.1000000000000156E-2</v>
          </cell>
          <cell r="AH129">
            <v>0.27700000000000014</v>
          </cell>
          <cell r="AI129">
            <v>0.1419999999999999</v>
          </cell>
          <cell r="AJ129">
            <v>0.33499999999999996</v>
          </cell>
          <cell r="AK129">
            <v>0.29899999999999993</v>
          </cell>
          <cell r="AL129">
            <v>-9.2999999999999972E-2</v>
          </cell>
          <cell r="AM129">
            <v>-5.9000000000000163E-2</v>
          </cell>
          <cell r="AN129">
            <v>-0.34100000000000019</v>
          </cell>
          <cell r="AO129">
            <v>-0.40600000000000014</v>
          </cell>
          <cell r="AP129">
            <v>-0.43800000000000017</v>
          </cell>
          <cell r="AQ129">
            <v>-0.37199999999999989</v>
          </cell>
          <cell r="AR129">
            <v>-0.19399999999999995</v>
          </cell>
          <cell r="AS129">
            <v>-0.59600000000000009</v>
          </cell>
          <cell r="AT129">
            <v>-0.4049999999999998</v>
          </cell>
          <cell r="AU129">
            <v>-0.3580000000000001</v>
          </cell>
          <cell r="AV129">
            <v>-1.5000000000000124E-2</v>
          </cell>
          <cell r="AW129">
            <v>0.69100000000000028</v>
          </cell>
        </row>
        <row r="130">
          <cell r="D130">
            <v>0.34700000000000009</v>
          </cell>
          <cell r="E130">
            <v>0.42700000000000005</v>
          </cell>
          <cell r="F130">
            <v>0.66500000000000004</v>
          </cell>
          <cell r="G130">
            <v>0.79899999999999993</v>
          </cell>
          <cell r="H130">
            <v>0.82199999999999984</v>
          </cell>
          <cell r="I130">
            <v>0.79299999999999993</v>
          </cell>
          <cell r="J130">
            <v>0.89399999999999991</v>
          </cell>
          <cell r="K130">
            <v>0.95900000000000007</v>
          </cell>
          <cell r="L130">
            <v>1.1800000000000002</v>
          </cell>
          <cell r="M130">
            <v>1.1819999999999999</v>
          </cell>
          <cell r="N130">
            <v>0.98599999999999977</v>
          </cell>
          <cell r="O130">
            <v>1.2770000000000001</v>
          </cell>
          <cell r="P130">
            <v>0.97900000000000009</v>
          </cell>
          <cell r="Q130">
            <v>1.0720000000000001</v>
          </cell>
          <cell r="R130">
            <v>0.44899999999999984</v>
          </cell>
          <cell r="S130">
            <v>0.24499999999999966</v>
          </cell>
          <cell r="T130">
            <v>-0.27799999999999958</v>
          </cell>
          <cell r="U130">
            <v>-0.14100000000000001</v>
          </cell>
          <cell r="V130">
            <v>-0.87400000000000011</v>
          </cell>
          <cell r="W130">
            <v>-1.296</v>
          </cell>
          <cell r="X130">
            <v>-0.98899999999999988</v>
          </cell>
          <cell r="Y130">
            <v>-0.58800000000000008</v>
          </cell>
          <cell r="Z130">
            <v>-0.43800000000000017</v>
          </cell>
          <cell r="AA130">
            <v>-0.46799999999999997</v>
          </cell>
          <cell r="AB130">
            <v>-0.39400000000000013</v>
          </cell>
          <cell r="AC130">
            <v>0.43700000000000028</v>
          </cell>
          <cell r="AD130">
            <v>-0.44099999999999984</v>
          </cell>
          <cell r="AE130">
            <v>0.40799999999999992</v>
          </cell>
          <cell r="AF130">
            <v>-0.34600000000000009</v>
          </cell>
          <cell r="AG130">
            <v>0.67199999999999971</v>
          </cell>
          <cell r="AH130">
            <v>1.9159999999999999</v>
          </cell>
          <cell r="AI130">
            <v>6.7039999999999988</v>
          </cell>
          <cell r="AJ130">
            <v>-0.30100000000000016</v>
          </cell>
          <cell r="AK130">
            <v>0.88300000000000001</v>
          </cell>
          <cell r="AL130">
            <v>1.5670000000000002</v>
          </cell>
          <cell r="AM130">
            <v>-0.35899999999999999</v>
          </cell>
          <cell r="AN130">
            <v>-1.2760000000000002</v>
          </cell>
          <cell r="AO130">
            <v>2.5140000000000002</v>
          </cell>
          <cell r="AP130">
            <v>-1.3220000000000001</v>
          </cell>
          <cell r="AQ130">
            <v>-0.73</v>
          </cell>
          <cell r="AR130">
            <v>-1.0409999999999999</v>
          </cell>
          <cell r="AS130">
            <v>-5.9000000000000163E-2</v>
          </cell>
          <cell r="AT130">
            <v>-0.52300000000000013</v>
          </cell>
          <cell r="AU130">
            <v>0.71600000000000019</v>
          </cell>
          <cell r="AV130">
            <v>1.883</v>
          </cell>
          <cell r="AW130">
            <v>0.98300000000000054</v>
          </cell>
        </row>
        <row r="131"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</row>
        <row r="132">
          <cell r="D132">
            <v>0.11299999999999999</v>
          </cell>
          <cell r="E132">
            <v>4.3999999999999595E-2</v>
          </cell>
          <cell r="F132">
            <v>0.28500000000000014</v>
          </cell>
          <cell r="G132">
            <v>0.52299999999999969</v>
          </cell>
          <cell r="H132">
            <v>0.61500000000000021</v>
          </cell>
          <cell r="I132">
            <v>0.71700000000000053</v>
          </cell>
          <cell r="J132">
            <v>0.7240000000000002</v>
          </cell>
          <cell r="K132">
            <v>0.73900000000000077</v>
          </cell>
          <cell r="L132">
            <v>1.0370000000000008</v>
          </cell>
          <cell r="M132">
            <v>1.1829999999999998</v>
          </cell>
          <cell r="N132">
            <v>1.3670000000000009</v>
          </cell>
          <cell r="O132">
            <v>2.4540000000000006</v>
          </cell>
          <cell r="P132">
            <v>1.9269999999999996</v>
          </cell>
          <cell r="Q132">
            <v>1.5449999999999999</v>
          </cell>
          <cell r="R132">
            <v>1.5329999999999995</v>
          </cell>
          <cell r="S132">
            <v>1.2459999999999987</v>
          </cell>
          <cell r="T132">
            <v>1.2149999999999999</v>
          </cell>
          <cell r="U132">
            <v>1.0410000000000004</v>
          </cell>
          <cell r="V132">
            <v>0.61700000000000088</v>
          </cell>
          <cell r="W132">
            <v>0.76399999999999935</v>
          </cell>
          <cell r="X132">
            <v>0.78800000000000026</v>
          </cell>
          <cell r="Y132">
            <v>1.4979999999999976</v>
          </cell>
          <cell r="Z132">
            <v>1.3889999999999993</v>
          </cell>
          <cell r="AA132">
            <v>1.9100000000000001</v>
          </cell>
          <cell r="AB132">
            <v>1.9250000000000007</v>
          </cell>
          <cell r="AC132">
            <v>1.9180000000000028</v>
          </cell>
          <cell r="AD132">
            <v>2.0449999999999982</v>
          </cell>
          <cell r="AE132">
            <v>1.9030000000000022</v>
          </cell>
          <cell r="AF132">
            <v>1.9559999999999995</v>
          </cell>
          <cell r="AG132">
            <v>2.4559999999999995</v>
          </cell>
          <cell r="AH132">
            <v>2.6179999999999986</v>
          </cell>
          <cell r="AI132">
            <v>2.3249999999999993</v>
          </cell>
          <cell r="AJ132">
            <v>2.8049999999999997</v>
          </cell>
          <cell r="AK132">
            <v>1.6939999999999991</v>
          </cell>
          <cell r="AL132">
            <v>1.9210000000000029</v>
          </cell>
          <cell r="AM132">
            <v>1.5949999999999989</v>
          </cell>
          <cell r="AN132">
            <v>1.8919999999999995</v>
          </cell>
          <cell r="AO132">
            <v>1.782</v>
          </cell>
          <cell r="AP132">
            <v>2.1530000000000022</v>
          </cell>
          <cell r="AQ132">
            <v>2.272000000000002</v>
          </cell>
          <cell r="AR132">
            <v>2.5060000000000002</v>
          </cell>
          <cell r="AS132">
            <v>1.2319999999999993</v>
          </cell>
          <cell r="AT132">
            <v>1.634999999999998</v>
          </cell>
          <cell r="AU132">
            <v>2.2850000000000037</v>
          </cell>
          <cell r="AV132">
            <v>3.0799999999999983</v>
          </cell>
          <cell r="AW132">
            <v>3.1200000000000045</v>
          </cell>
        </row>
        <row r="133">
          <cell r="D133">
            <v>0.10400000000000009</v>
          </cell>
          <cell r="E133">
            <v>4.9999999999998934E-3</v>
          </cell>
          <cell r="F133">
            <v>0.23300000000000054</v>
          </cell>
          <cell r="G133">
            <v>0.41899999999999959</v>
          </cell>
          <cell r="H133">
            <v>0.47900000000000009</v>
          </cell>
          <cell r="I133">
            <v>0.53600000000000048</v>
          </cell>
          <cell r="J133">
            <v>0.50899999999999945</v>
          </cell>
          <cell r="K133">
            <v>0.58400000000000052</v>
          </cell>
          <cell r="L133">
            <v>0.90099999999999891</v>
          </cell>
          <cell r="M133">
            <v>1.0410000000000004</v>
          </cell>
          <cell r="N133">
            <v>1.2349999999999994</v>
          </cell>
          <cell r="O133">
            <v>2.1340000000000003</v>
          </cell>
          <cell r="P133">
            <v>1.5809999999999995</v>
          </cell>
          <cell r="Q133">
            <v>1.331999999999999</v>
          </cell>
          <cell r="R133">
            <v>1.3209999999999997</v>
          </cell>
          <cell r="S133">
            <v>1.0789999999999988</v>
          </cell>
          <cell r="T133">
            <v>1.1230000000000011</v>
          </cell>
          <cell r="U133">
            <v>0.86299999999999955</v>
          </cell>
          <cell r="V133">
            <v>0.32099999999999973</v>
          </cell>
          <cell r="W133">
            <v>0.375</v>
          </cell>
          <cell r="X133">
            <v>0.34299999999999997</v>
          </cell>
          <cell r="Y133">
            <v>0.69400000000000084</v>
          </cell>
          <cell r="Z133">
            <v>0.94899999999999984</v>
          </cell>
          <cell r="AA133">
            <v>1.6029999999999998</v>
          </cell>
          <cell r="AB133">
            <v>1.4589999999999996</v>
          </cell>
          <cell r="AC133">
            <v>1.3499999999999996</v>
          </cell>
          <cell r="AD133">
            <v>1.4439999999999991</v>
          </cell>
          <cell r="AE133">
            <v>1.3579999999999988</v>
          </cell>
          <cell r="AF133">
            <v>1.4969999999999981</v>
          </cell>
          <cell r="AG133">
            <v>1.8350000000000009</v>
          </cell>
          <cell r="AH133">
            <v>2.4269999999999996</v>
          </cell>
          <cell r="AI133">
            <v>2.5100000000000016</v>
          </cell>
          <cell r="AJ133">
            <v>2.907</v>
          </cell>
          <cell r="AK133">
            <v>2.0960000000000001</v>
          </cell>
          <cell r="AL133">
            <v>2.3649999999999984</v>
          </cell>
          <cell r="AM133">
            <v>1.7630000000000017</v>
          </cell>
          <cell r="AN133">
            <v>1.8629999999999995</v>
          </cell>
          <cell r="AO133">
            <v>1.4899999999999984</v>
          </cell>
          <cell r="AP133">
            <v>1.4879999999999995</v>
          </cell>
          <cell r="AQ133">
            <v>1.4780000000000015</v>
          </cell>
          <cell r="AR133">
            <v>1.7289999999999992</v>
          </cell>
          <cell r="AS133">
            <v>0.75300000000000011</v>
          </cell>
          <cell r="AT133">
            <v>1.4340000000000011</v>
          </cell>
          <cell r="AU133">
            <v>1.4710000000000001</v>
          </cell>
          <cell r="AV133">
            <v>2.179000000000002</v>
          </cell>
          <cell r="AW133">
            <v>1.9340000000000011</v>
          </cell>
        </row>
        <row r="134">
          <cell r="D134">
            <v>0</v>
          </cell>
          <cell r="E134">
            <v>2.7000000000000024E-2</v>
          </cell>
          <cell r="F134">
            <v>4.2999999999999927E-2</v>
          </cell>
          <cell r="G134">
            <v>9.099999999999997E-2</v>
          </cell>
          <cell r="H134">
            <v>0.123</v>
          </cell>
          <cell r="I134">
            <v>0.16999999999999993</v>
          </cell>
          <cell r="J134">
            <v>0.19400000000000017</v>
          </cell>
          <cell r="K134">
            <v>0.129</v>
          </cell>
          <cell r="L134">
            <v>0.10400000000000009</v>
          </cell>
          <cell r="M134">
            <v>0.1080000000000001</v>
          </cell>
          <cell r="N134">
            <v>8.6000000000000076E-2</v>
          </cell>
          <cell r="O134">
            <v>0.26500000000000012</v>
          </cell>
          <cell r="P134">
            <v>0.31600000000000006</v>
          </cell>
          <cell r="Q134">
            <v>0.20399999999999996</v>
          </cell>
          <cell r="R134">
            <v>0.23099999999999987</v>
          </cell>
          <cell r="S134">
            <v>0.1319999999999999</v>
          </cell>
          <cell r="T134">
            <v>6.0000000000000053E-2</v>
          </cell>
          <cell r="U134">
            <v>0.1549999999999998</v>
          </cell>
          <cell r="V134">
            <v>0.2629999999999999</v>
          </cell>
          <cell r="W134">
            <v>0.33700000000000019</v>
          </cell>
          <cell r="X134">
            <v>0.39999999999999991</v>
          </cell>
          <cell r="Y134">
            <v>0.74300000000000033</v>
          </cell>
          <cell r="Z134">
            <v>0.34399999999999986</v>
          </cell>
          <cell r="AA134">
            <v>0.25099999999999989</v>
          </cell>
          <cell r="AB134">
            <v>0.44099999999999984</v>
          </cell>
          <cell r="AC134">
            <v>0.53100000000000014</v>
          </cell>
          <cell r="AD134">
            <v>0.54</v>
          </cell>
          <cell r="AE134">
            <v>0.52</v>
          </cell>
          <cell r="AF134">
            <v>0.45999999999999952</v>
          </cell>
          <cell r="AG134">
            <v>0.64700000000000024</v>
          </cell>
          <cell r="AH134">
            <v>0.19700000000000006</v>
          </cell>
          <cell r="AI134">
            <v>-0.19199999999999928</v>
          </cell>
          <cell r="AJ134">
            <v>-0.14100000000000001</v>
          </cell>
          <cell r="AK134">
            <v>-0.40300000000000047</v>
          </cell>
          <cell r="AL134">
            <v>-0.41900000000000004</v>
          </cell>
          <cell r="AM134">
            <v>-0.17099999999999982</v>
          </cell>
          <cell r="AN134">
            <v>8.599999999999941E-2</v>
          </cell>
          <cell r="AO134">
            <v>0.33999999999999986</v>
          </cell>
          <cell r="AP134">
            <v>0.65499999999999936</v>
          </cell>
          <cell r="AQ134">
            <v>0.78300000000000036</v>
          </cell>
          <cell r="AR134">
            <v>0.75</v>
          </cell>
          <cell r="AS134">
            <v>0.48000000000000043</v>
          </cell>
          <cell r="AT134">
            <v>0.20000000000000018</v>
          </cell>
          <cell r="AU134">
            <v>0.83400000000000052</v>
          </cell>
          <cell r="AV134">
            <v>0.89299999999999979</v>
          </cell>
          <cell r="AW134">
            <v>1.0830000000000002</v>
          </cell>
        </row>
        <row r="135">
          <cell r="D135">
            <v>9.000000000000008E-3</v>
          </cell>
          <cell r="E135">
            <v>1.100000000000001E-2</v>
          </cell>
          <cell r="F135">
            <v>1.0000000000000009E-2</v>
          </cell>
          <cell r="G135">
            <v>1.3000000000000012E-2</v>
          </cell>
          <cell r="H135">
            <v>1.1999999999999955E-2</v>
          </cell>
          <cell r="I135">
            <v>1.100000000000001E-2</v>
          </cell>
          <cell r="J135">
            <v>2.1999999999999964E-2</v>
          </cell>
          <cell r="K135">
            <v>2.7000000000000024E-2</v>
          </cell>
          <cell r="L135">
            <v>3.0999999999999972E-2</v>
          </cell>
          <cell r="M135">
            <v>3.400000000000003E-2</v>
          </cell>
          <cell r="N135">
            <v>4.6000000000000041E-2</v>
          </cell>
          <cell r="O135">
            <v>5.4999999999999938E-2</v>
          </cell>
          <cell r="P135">
            <v>3.0000000000000027E-2</v>
          </cell>
          <cell r="Q135">
            <v>8.0000000000000071E-3</v>
          </cell>
          <cell r="R135">
            <v>-2.0000000000000018E-2</v>
          </cell>
          <cell r="S135">
            <v>3.5000000000000031E-2</v>
          </cell>
          <cell r="T135">
            <v>3.0999999999999917E-2</v>
          </cell>
          <cell r="U135">
            <v>2.300000000000002E-2</v>
          </cell>
          <cell r="V135">
            <v>3.3000000000000029E-2</v>
          </cell>
          <cell r="W135">
            <v>5.3000000000000047E-2</v>
          </cell>
          <cell r="X135">
            <v>4.4999999999999929E-2</v>
          </cell>
          <cell r="Y135">
            <v>6.1000000000000054E-2</v>
          </cell>
          <cell r="Z135">
            <v>9.6999999999999975E-2</v>
          </cell>
          <cell r="AA135">
            <v>5.5999999999999939E-2</v>
          </cell>
          <cell r="AB135">
            <v>2.6000000000000023E-2</v>
          </cell>
          <cell r="AC135">
            <v>3.8000000000000034E-2</v>
          </cell>
          <cell r="AD135">
            <v>5.9999999999999831E-2</v>
          </cell>
          <cell r="AE135">
            <v>2.6000000000000023E-2</v>
          </cell>
          <cell r="AF135">
            <v>-2.0000000000000018E-3</v>
          </cell>
          <cell r="AG135">
            <v>-2.6000000000000023E-2</v>
          </cell>
          <cell r="AH135">
            <v>-4.9999999999998934E-3</v>
          </cell>
          <cell r="AI135">
            <v>7.0000000000001172E-3</v>
          </cell>
          <cell r="AJ135">
            <v>3.8999999999999924E-2</v>
          </cell>
          <cell r="AK135">
            <v>9.9999999999988987E-4</v>
          </cell>
          <cell r="AL135">
            <v>-2.4000000000000021E-2</v>
          </cell>
          <cell r="AM135">
            <v>3.0000000000001137E-3</v>
          </cell>
          <cell r="AN135">
            <v>-5.699999999999994E-2</v>
          </cell>
          <cell r="AO135">
            <v>-4.6999999999999931E-2</v>
          </cell>
          <cell r="AP135">
            <v>1.2000000000000011E-2</v>
          </cell>
          <cell r="AQ135">
            <v>1.0999999999999899E-2</v>
          </cell>
          <cell r="AR135">
            <v>2.6999999999999913E-2</v>
          </cell>
          <cell r="AS135">
            <v>-2.0000000000000018E-3</v>
          </cell>
          <cell r="AT135">
            <v>0</v>
          </cell>
          <cell r="AU135">
            <v>-2.100000000000013E-2</v>
          </cell>
          <cell r="AV135">
            <v>7.0000000000001172E-3</v>
          </cell>
          <cell r="AW135">
            <v>0.10299999999999998</v>
          </cell>
        </row>
        <row r="136">
          <cell r="D136">
            <v>0.43099999999999999</v>
          </cell>
          <cell r="E136">
            <v>0.54800000000000004</v>
          </cell>
          <cell r="F136">
            <v>0.59499999999999997</v>
          </cell>
          <cell r="G136">
            <v>0.88100000000000001</v>
          </cell>
          <cell r="H136">
            <v>0.755</v>
          </cell>
          <cell r="I136">
            <v>0.47399999999999998</v>
          </cell>
          <cell r="J136">
            <v>1.238</v>
          </cell>
          <cell r="K136">
            <v>1.32</v>
          </cell>
          <cell r="L136">
            <v>-6.7000000000000004E-2</v>
          </cell>
          <cell r="M136">
            <v>0.71199999999999997</v>
          </cell>
          <cell r="N136">
            <v>1.083</v>
          </cell>
          <cell r="O136">
            <v>1.2989999999999999</v>
          </cell>
          <cell r="P136">
            <v>0.98199999999999998</v>
          </cell>
          <cell r="Q136">
            <v>0.36499999999999999</v>
          </cell>
          <cell r="R136">
            <v>-1.869</v>
          </cell>
          <cell r="S136">
            <v>0.23799999999999999</v>
          </cell>
          <cell r="T136">
            <v>1.361</v>
          </cell>
          <cell r="U136">
            <v>0.80500000000000005</v>
          </cell>
          <cell r="V136">
            <v>-1.845</v>
          </cell>
          <cell r="W136">
            <v>1.413</v>
          </cell>
          <cell r="X136">
            <v>1.0589999999999999</v>
          </cell>
          <cell r="Y136">
            <v>-7.3999999999999996E-2</v>
          </cell>
          <cell r="Z136">
            <v>0.97699999999999998</v>
          </cell>
          <cell r="AA136">
            <v>2.0449999999999999</v>
          </cell>
          <cell r="AB136">
            <v>0.54800000000000004</v>
          </cell>
          <cell r="AC136">
            <v>0.25900000000000001</v>
          </cell>
          <cell r="AD136">
            <v>0.61699999999999999</v>
          </cell>
          <cell r="AE136">
            <v>0.183</v>
          </cell>
          <cell r="AF136">
            <v>0.21</v>
          </cell>
          <cell r="AG136">
            <v>0.39600000000000002</v>
          </cell>
          <cell r="AH136">
            <v>0.434</v>
          </cell>
          <cell r="AI136">
            <v>0.249</v>
          </cell>
          <cell r="AJ136">
            <v>-0.42799999999999999</v>
          </cell>
          <cell r="AK136">
            <v>0.90400000000000003</v>
          </cell>
          <cell r="AL136">
            <v>0.44800000000000001</v>
          </cell>
          <cell r="AM136">
            <v>0.33800000000000002</v>
          </cell>
          <cell r="AN136">
            <v>9.8000000000000004E-2</v>
          </cell>
          <cell r="AO136">
            <v>0.42599999999999999</v>
          </cell>
          <cell r="AP136">
            <v>0.41599999999999998</v>
          </cell>
          <cell r="AQ136">
            <v>0.57599999999999996</v>
          </cell>
          <cell r="AR136">
            <v>0.56200000000000006</v>
          </cell>
          <cell r="AS136">
            <v>3.1259999999999999</v>
          </cell>
          <cell r="AT136">
            <v>1.351</v>
          </cell>
          <cell r="AU136">
            <v>2.4590000000000001</v>
          </cell>
          <cell r="AV136">
            <v>0.68200000000000005</v>
          </cell>
          <cell r="AW136">
            <v>2.2759999999999998</v>
          </cell>
        </row>
        <row r="137"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</row>
        <row r="138">
          <cell r="D138">
            <v>0.441</v>
          </cell>
          <cell r="E138">
            <v>0.47599999999999998</v>
          </cell>
          <cell r="F138">
            <v>0.40200000000000002</v>
          </cell>
          <cell r="G138">
            <v>0.442</v>
          </cell>
          <cell r="H138">
            <v>0.44800000000000001</v>
          </cell>
          <cell r="I138">
            <v>0.45300000000000001</v>
          </cell>
          <cell r="J138">
            <v>0.32100000000000001</v>
          </cell>
          <cell r="K138">
            <v>0.28699999999999998</v>
          </cell>
          <cell r="L138">
            <v>0.17199999999999999</v>
          </cell>
          <cell r="M138">
            <v>0.21099999999999999</v>
          </cell>
          <cell r="N138">
            <v>0.496</v>
          </cell>
          <cell r="O138">
            <v>0.44600000000000001</v>
          </cell>
          <cell r="P138">
            <v>0.58799999999999997</v>
          </cell>
          <cell r="Q138">
            <v>0.59</v>
          </cell>
          <cell r="R138">
            <v>0.50900000000000001</v>
          </cell>
          <cell r="S138">
            <v>0.42799999999999999</v>
          </cell>
          <cell r="T138">
            <v>0.59499999999999997</v>
          </cell>
          <cell r="U138">
            <v>0.73099999999999998</v>
          </cell>
          <cell r="V138">
            <v>1.528</v>
          </cell>
          <cell r="W138">
            <v>1.5049999999999999</v>
          </cell>
          <cell r="X138">
            <v>1.464</v>
          </cell>
          <cell r="Y138">
            <v>1.7509999999999999</v>
          </cell>
          <cell r="Z138">
            <v>1.546</v>
          </cell>
          <cell r="AA138">
            <v>1.6279999999999999</v>
          </cell>
          <cell r="AB138">
            <v>1.7450000000000001</v>
          </cell>
          <cell r="AC138">
            <v>2.0219999999999998</v>
          </cell>
          <cell r="AD138">
            <v>2.0579999999999998</v>
          </cell>
          <cell r="AE138">
            <v>2.0409999999999999</v>
          </cell>
          <cell r="AF138">
            <v>2.3319999999999999</v>
          </cell>
          <cell r="AG138">
            <v>2.4460000000000002</v>
          </cell>
          <cell r="AH138">
            <v>3.177</v>
          </cell>
          <cell r="AI138">
            <v>2.5779999999999998</v>
          </cell>
          <cell r="AJ138">
            <v>2.96</v>
          </cell>
          <cell r="AK138">
            <v>2.98</v>
          </cell>
          <cell r="AL138">
            <v>2.9550000000000001</v>
          </cell>
          <cell r="AM138">
            <v>2.4609999999999999</v>
          </cell>
          <cell r="AN138">
            <v>2.2799999999999998</v>
          </cell>
          <cell r="AO138">
            <v>2.0499999999999998</v>
          </cell>
          <cell r="AP138">
            <v>2.2050000000000001</v>
          </cell>
          <cell r="AQ138">
            <v>2.2810000000000001</v>
          </cell>
          <cell r="AR138">
            <v>2.694</v>
          </cell>
          <cell r="AS138">
            <v>2.125</v>
          </cell>
          <cell r="AT138">
            <v>2.1120000000000001</v>
          </cell>
          <cell r="AU138">
            <v>2.3889999999999998</v>
          </cell>
          <cell r="AV138">
            <v>2.2909999999999999</v>
          </cell>
          <cell r="AW138">
            <v>2.7360000000000002</v>
          </cell>
        </row>
        <row r="139">
          <cell r="D139">
            <v>0.441</v>
          </cell>
          <cell r="E139">
            <v>0.47599999999999998</v>
          </cell>
          <cell r="F139">
            <v>0.40200000000000002</v>
          </cell>
          <cell r="G139">
            <v>0.442</v>
          </cell>
          <cell r="H139">
            <v>0.44800000000000001</v>
          </cell>
          <cell r="I139">
            <v>0.45300000000000001</v>
          </cell>
          <cell r="J139">
            <v>0.32100000000000001</v>
          </cell>
          <cell r="K139">
            <v>0.28699999999999998</v>
          </cell>
          <cell r="L139">
            <v>0.17199999999999999</v>
          </cell>
          <cell r="M139">
            <v>0.21099999999999999</v>
          </cell>
          <cell r="N139">
            <v>0.496</v>
          </cell>
          <cell r="O139">
            <v>0.44600000000000001</v>
          </cell>
          <cell r="P139">
            <v>0.58799999999999997</v>
          </cell>
          <cell r="Q139">
            <v>0.59</v>
          </cell>
          <cell r="R139">
            <v>0.50900000000000001</v>
          </cell>
          <cell r="S139">
            <v>0.42799999999999999</v>
          </cell>
          <cell r="T139">
            <v>0.59499999999999997</v>
          </cell>
          <cell r="U139">
            <v>0.72899999999999998</v>
          </cell>
          <cell r="V139">
            <v>1.526</v>
          </cell>
          <cell r="W139">
            <v>1.5049999999999999</v>
          </cell>
          <cell r="X139">
            <v>1.464</v>
          </cell>
          <cell r="Y139">
            <v>1.7509999999999999</v>
          </cell>
          <cell r="Z139">
            <v>1.546</v>
          </cell>
          <cell r="AA139">
            <v>1.6240000000000001</v>
          </cell>
          <cell r="AB139">
            <v>1.742</v>
          </cell>
          <cell r="AC139">
            <v>2.0219999999999998</v>
          </cell>
          <cell r="AD139">
            <v>2.0550000000000002</v>
          </cell>
          <cell r="AE139">
            <v>2.036</v>
          </cell>
          <cell r="AF139">
            <v>2.3319999999999999</v>
          </cell>
          <cell r="AG139">
            <v>2.4359999999999999</v>
          </cell>
          <cell r="AH139">
            <v>3.1760000000000002</v>
          </cell>
          <cell r="AI139">
            <v>2.5720000000000001</v>
          </cell>
          <cell r="AJ139">
            <v>2.9580000000000002</v>
          </cell>
          <cell r="AK139">
            <v>2.8650000000000002</v>
          </cell>
          <cell r="AL139">
            <v>2.8260000000000001</v>
          </cell>
          <cell r="AM139">
            <v>2.4769999999999999</v>
          </cell>
          <cell r="AN139">
            <v>2.2959999999999998</v>
          </cell>
          <cell r="AO139">
            <v>2.0499999999999998</v>
          </cell>
          <cell r="AP139">
            <v>2.2050000000000001</v>
          </cell>
          <cell r="AQ139">
            <v>2.2810000000000001</v>
          </cell>
          <cell r="AR139">
            <v>2.694</v>
          </cell>
          <cell r="AS139">
            <v>2.125</v>
          </cell>
          <cell r="AT139">
            <v>2.1120000000000001</v>
          </cell>
          <cell r="AU139">
            <v>2.3889999999999998</v>
          </cell>
          <cell r="AV139">
            <v>2.2909999999999999</v>
          </cell>
          <cell r="AW139">
            <v>2.7360000000000002</v>
          </cell>
        </row>
        <row r="140">
          <cell r="D140">
            <v>0.441</v>
          </cell>
          <cell r="E140">
            <v>0.47599999999999998</v>
          </cell>
          <cell r="F140">
            <v>0.40200000000000002</v>
          </cell>
          <cell r="G140">
            <v>0.442</v>
          </cell>
          <cell r="H140">
            <v>0.44800000000000001</v>
          </cell>
          <cell r="I140">
            <v>0.45300000000000001</v>
          </cell>
          <cell r="J140">
            <v>0.32100000000000001</v>
          </cell>
          <cell r="K140">
            <v>0.28699999999999998</v>
          </cell>
          <cell r="L140">
            <v>0.17199999999999999</v>
          </cell>
          <cell r="M140">
            <v>0.21099999999999999</v>
          </cell>
          <cell r="N140">
            <v>0.496</v>
          </cell>
          <cell r="O140">
            <v>0.44600000000000001</v>
          </cell>
          <cell r="P140">
            <v>0.58799999999999997</v>
          </cell>
          <cell r="Q140">
            <v>0.59</v>
          </cell>
          <cell r="R140">
            <v>0.50900000000000001</v>
          </cell>
          <cell r="S140">
            <v>0.42799999999999999</v>
          </cell>
          <cell r="T140">
            <v>0.59499999999999997</v>
          </cell>
          <cell r="U140">
            <v>0.72899999999999998</v>
          </cell>
          <cell r="V140">
            <v>1.526</v>
          </cell>
          <cell r="W140">
            <v>1.5049999999999999</v>
          </cell>
          <cell r="X140">
            <v>1.464</v>
          </cell>
          <cell r="Y140">
            <v>1.7509999999999999</v>
          </cell>
          <cell r="Z140">
            <v>1.546</v>
          </cell>
          <cell r="AA140">
            <v>1.6240000000000001</v>
          </cell>
          <cell r="AB140">
            <v>1.742</v>
          </cell>
          <cell r="AC140">
            <v>2.0219999999999998</v>
          </cell>
          <cell r="AD140">
            <v>2.0550000000000002</v>
          </cell>
          <cell r="AE140">
            <v>2.036</v>
          </cell>
          <cell r="AF140">
            <v>2.3319999999999999</v>
          </cell>
          <cell r="AG140">
            <v>2.4359999999999999</v>
          </cell>
          <cell r="AH140">
            <v>3.1760000000000002</v>
          </cell>
          <cell r="AI140">
            <v>2.5720000000000001</v>
          </cell>
          <cell r="AJ140">
            <v>2.9580000000000002</v>
          </cell>
          <cell r="AK140">
            <v>2.8650000000000002</v>
          </cell>
          <cell r="AL140">
            <v>2.8260000000000001</v>
          </cell>
          <cell r="AM140">
            <v>2.4769999999999999</v>
          </cell>
          <cell r="AN140">
            <v>2.2959999999999998</v>
          </cell>
          <cell r="AO140">
            <v>2.0499999999999998</v>
          </cell>
          <cell r="AP140">
            <v>2.2050000000000001</v>
          </cell>
          <cell r="AQ140">
            <v>2.2810000000000001</v>
          </cell>
          <cell r="AR140">
            <v>2.694</v>
          </cell>
          <cell r="AS140">
            <v>2.125</v>
          </cell>
          <cell r="AT140">
            <v>2.1120000000000001</v>
          </cell>
          <cell r="AU140">
            <v>2.3889999999999998</v>
          </cell>
          <cell r="AV140">
            <v>2.2909999999999999</v>
          </cell>
          <cell r="AW140">
            <v>2.7360000000000002</v>
          </cell>
        </row>
        <row r="141"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</row>
        <row r="142"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</row>
        <row r="144">
          <cell r="D144">
            <v>0.441</v>
          </cell>
          <cell r="E144">
            <v>0.47599999999999998</v>
          </cell>
          <cell r="F144">
            <v>0.40200000000000002</v>
          </cell>
          <cell r="G144">
            <v>0.442</v>
          </cell>
          <cell r="H144">
            <v>0.44800000000000001</v>
          </cell>
          <cell r="I144">
            <v>0.45300000000000001</v>
          </cell>
          <cell r="J144">
            <v>0.32100000000000001</v>
          </cell>
          <cell r="K144">
            <v>0.28699999999999998</v>
          </cell>
          <cell r="L144">
            <v>0.17199999999999999</v>
          </cell>
          <cell r="M144">
            <v>0.21099999999999999</v>
          </cell>
          <cell r="N144">
            <v>0.496</v>
          </cell>
          <cell r="O144">
            <v>0.44600000000000001</v>
          </cell>
          <cell r="P144">
            <v>0.58799999999999997</v>
          </cell>
          <cell r="Q144">
            <v>0.59</v>
          </cell>
          <cell r="R144">
            <v>0.50900000000000001</v>
          </cell>
          <cell r="S144">
            <v>0.42799999999999999</v>
          </cell>
          <cell r="T144">
            <v>0.59499999999999997</v>
          </cell>
          <cell r="U144">
            <v>0.72899999999999998</v>
          </cell>
          <cell r="V144">
            <v>1.526</v>
          </cell>
          <cell r="W144">
            <v>1.5049999999999999</v>
          </cell>
          <cell r="X144">
            <v>1.464</v>
          </cell>
          <cell r="Y144">
            <v>1.7509999999999999</v>
          </cell>
          <cell r="Z144">
            <v>1.546</v>
          </cell>
          <cell r="AA144">
            <v>1.6240000000000001</v>
          </cell>
          <cell r="AB144">
            <v>1.742</v>
          </cell>
          <cell r="AC144">
            <v>2.0219999999999998</v>
          </cell>
          <cell r="AD144">
            <v>2.0550000000000002</v>
          </cell>
          <cell r="AE144">
            <v>2.036</v>
          </cell>
          <cell r="AF144">
            <v>2.3319999999999999</v>
          </cell>
          <cell r="AG144">
            <v>2.4359999999999999</v>
          </cell>
          <cell r="AH144">
            <v>3.1760000000000002</v>
          </cell>
          <cell r="AI144">
            <v>2.5720000000000001</v>
          </cell>
          <cell r="AJ144">
            <v>2.9580000000000002</v>
          </cell>
          <cell r="AK144">
            <v>2.8650000000000002</v>
          </cell>
          <cell r="AL144">
            <v>2.8260000000000001</v>
          </cell>
          <cell r="AM144">
            <v>2.4769999999999999</v>
          </cell>
          <cell r="AN144">
            <v>2.2959999999999998</v>
          </cell>
          <cell r="AO144">
            <v>2.0499999999999998</v>
          </cell>
          <cell r="AP144">
            <v>2.2050000000000001</v>
          </cell>
          <cell r="AQ144">
            <v>2.2810000000000001</v>
          </cell>
          <cell r="AR144">
            <v>2.694</v>
          </cell>
          <cell r="AS144">
            <v>2.125</v>
          </cell>
          <cell r="AT144">
            <v>2.1120000000000001</v>
          </cell>
          <cell r="AU144">
            <v>2.3889999999999998</v>
          </cell>
          <cell r="AV144">
            <v>2.2909999999999999</v>
          </cell>
          <cell r="AW144">
            <v>2.7360000000000002</v>
          </cell>
        </row>
        <row r="145"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</row>
        <row r="146"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</row>
        <row r="147"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2E-3</v>
          </cell>
          <cell r="V147">
            <v>2E-3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4.0000000000000001E-3</v>
          </cell>
          <cell r="AB147">
            <v>3.0000000000000001E-3</v>
          </cell>
          <cell r="AC147">
            <v>0</v>
          </cell>
          <cell r="AD147">
            <v>3.0000000000000001E-3</v>
          </cell>
          <cell r="AE147">
            <v>5.0000000000000001E-3</v>
          </cell>
          <cell r="AF147">
            <v>0</v>
          </cell>
          <cell r="AG147">
            <v>0.01</v>
          </cell>
          <cell r="AH147">
            <v>1E-3</v>
          </cell>
          <cell r="AI147">
            <v>6.0000000000000001E-3</v>
          </cell>
          <cell r="AJ147">
            <v>2E-3</v>
          </cell>
          <cell r="AK147">
            <v>0.115</v>
          </cell>
          <cell r="AL147">
            <v>0.129</v>
          </cell>
          <cell r="AM147">
            <v>-1.6E-2</v>
          </cell>
          <cell r="AN147">
            <v>-1.6E-2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</row>
        <row r="172">
          <cell r="U172">
            <v>48.135999999999996</v>
          </cell>
          <cell r="V172">
            <v>44.869</v>
          </cell>
          <cell r="W172">
            <v>34.999000000000002</v>
          </cell>
          <cell r="X172">
            <v>25.830999999999996</v>
          </cell>
          <cell r="Y172">
            <v>25.207000000000001</v>
          </cell>
          <cell r="Z172">
            <v>24.003</v>
          </cell>
          <cell r="AA172">
            <v>50.121000000000002</v>
          </cell>
          <cell r="AB172">
            <v>65.489000000000004</v>
          </cell>
          <cell r="AC172">
            <v>58.696000000000005</v>
          </cell>
          <cell r="AD172">
            <v>55.01100000000001</v>
          </cell>
          <cell r="AE172">
            <v>50.459000000000003</v>
          </cell>
          <cell r="AF172">
            <v>60.14</v>
          </cell>
          <cell r="AG172">
            <v>73.451000000000008</v>
          </cell>
          <cell r="AH172">
            <v>143.54399999999998</v>
          </cell>
          <cell r="AI172">
            <v>141.79</v>
          </cell>
          <cell r="AJ172">
            <v>105.358</v>
          </cell>
          <cell r="AK172">
            <v>106.51400000000001</v>
          </cell>
          <cell r="AL172">
            <v>101.048</v>
          </cell>
          <cell r="AM172">
            <v>98.281999999999996</v>
          </cell>
          <cell r="AN172">
            <v>83.320000000000007</v>
          </cell>
          <cell r="AO172">
            <v>86.641000000000005</v>
          </cell>
          <cell r="AP172">
            <v>76.516999999999996</v>
          </cell>
          <cell r="AQ172">
            <v>53.62299999999999</v>
          </cell>
          <cell r="AR172">
            <v>55.387</v>
          </cell>
          <cell r="AS172">
            <v>204.363</v>
          </cell>
          <cell r="AT172">
            <v>161.39100000000002</v>
          </cell>
          <cell r="AU172">
            <v>124.108</v>
          </cell>
          <cell r="AV172">
            <v>151.107</v>
          </cell>
          <cell r="AW172">
            <v>167.136</v>
          </cell>
        </row>
      </sheetData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13"/>
      <sheetName val="Graph13 (2)"/>
      <sheetName val="Graphique6"/>
      <sheetName val="Dette nette Insee"/>
      <sheetName val="Graphique4"/>
      <sheetName val="Graphique4 (3)"/>
      <sheetName val="Graphique4 (2)"/>
      <sheetName val="Graphique10"/>
      <sheetName val="Graph2"/>
      <sheetName val="Graph4"/>
      <sheetName val="Graph4 (2)"/>
      <sheetName val="Output gap"/>
      <sheetName val="Graph6 (2)"/>
      <sheetName val="Graph6"/>
      <sheetName val="Graph6 (3)"/>
      <sheetName val="Graph6 (4)"/>
      <sheetName val="Graph7"/>
      <sheetName val="Graph9"/>
      <sheetName val="Graph10"/>
      <sheetName val="Graph10 (5)"/>
      <sheetName val="Graph10 (3)"/>
      <sheetName val="Graph10 (2)"/>
      <sheetName val="Graph10 (4)"/>
      <sheetName val="Graph10 (8)"/>
      <sheetName val="Graph10 (6)"/>
      <sheetName val="Graph10 (7)"/>
      <sheetName val="Graph12"/>
      <sheetName val="Résumé"/>
      <sheetName val="Graph8"/>
      <sheetName val="Graph8 (2)"/>
      <sheetName val="Graph8 (3)"/>
      <sheetName val="Graphique8 (2)"/>
      <sheetName val="Graph14"/>
      <sheetName val="Graph11"/>
      <sheetName val="DSAFO32ADVVERINF32"/>
      <sheetName val="Graph15"/>
      <sheetName val="Graph15 (2)"/>
      <sheetName val="Graph15 (3)"/>
      <sheetName val="Graph15 (4)"/>
      <sheetName val="Graph15 (5)"/>
      <sheetName val="Graphique8"/>
      <sheetName val="Def pub Maastricht"/>
      <sheetName val="Dette brute Insee"/>
      <sheetName val="TPO"/>
      <sheetName val="Graphique7"/>
      <sheetName val="Graphique1"/>
      <sheetName val="Graphique3"/>
      <sheetName val="Graphique1 (2)"/>
      <sheetName val="Graphique5"/>
      <sheetName val="Graphique2"/>
      <sheetName val="Graphique2 (2)"/>
      <sheetName val="Graphique9"/>
      <sheetName val="Graphique9 (2)"/>
      <sheetName val="Graphique11"/>
      <sheetName val="Graphique12"/>
      <sheetName val="Graphique14"/>
      <sheetName val="Graphique15"/>
      <sheetName val="Graphique15 (2)"/>
      <sheetName val="Surcout Fipu"/>
      <sheetName val="Passage deficit_dette"/>
      <sheetName val="Graph10 (9)"/>
      <sheetName val="Graphique16"/>
      <sheetName val="Regle budg"/>
      <sheetName val="dep"/>
      <sheetName val="Feuil5"/>
      <sheetName val="Graphique17"/>
      <sheetName val="Calcul impulsion"/>
      <sheetName val="PIB vol"/>
      <sheetName val="PIB val"/>
      <sheetName val="Prix"/>
      <sheetName val="Graphique13"/>
      <sheetName val="Tx longs France"/>
      <sheetName val="Tableau"/>
      <sheetName val="Graph1"/>
      <sheetName val="Tableau de sortie"/>
      <sheetName val="Graph5"/>
      <sheetName val="Graph5 (2)"/>
      <sheetName val="Graph5 (3)"/>
      <sheetName val="Emploi non marchand"/>
      <sheetName val="Tableau Emploi_sal non marchand"/>
      <sheetName val="Feuil1"/>
      <sheetName val="Graph3"/>
      <sheetName val="Feuil2"/>
      <sheetName val="Feuil3"/>
      <sheetName val="PLF 2015"/>
      <sheetName val="Graph16"/>
      <sheetName val="Graph16 (2)"/>
      <sheetName val="Graph16 (3)"/>
      <sheetName val="Graph16 (4)"/>
      <sheetName val="Potentiel trim"/>
      <sheetName val="PIB&amp;TUC"/>
      <sheetName val="ACP Tensions"/>
      <sheetName val="Feuil4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 refreshError="1"/>
      <sheetData sheetId="61" refreshError="1"/>
      <sheetData sheetId="62"/>
      <sheetData sheetId="63">
        <row r="72">
          <cell r="V72">
            <v>0.60085020951048307</v>
          </cell>
          <cell r="W72">
            <v>0.62340193466483096</v>
          </cell>
          <cell r="X72">
            <v>0.96350379425808874</v>
          </cell>
          <cell r="Y72">
            <v>0.97089172051494088</v>
          </cell>
          <cell r="Z72">
            <v>1.4402320571744081</v>
          </cell>
          <cell r="AA72">
            <v>1.5714322475132312</v>
          </cell>
          <cell r="AB72">
            <v>1.7520274606014279</v>
          </cell>
          <cell r="AC72">
            <v>1.8338828312742119</v>
          </cell>
          <cell r="AD72">
            <v>1.8841807377107123</v>
          </cell>
          <cell r="AE72">
            <v>1.8556038403674344</v>
          </cell>
          <cell r="AF72">
            <v>1.9688355762657701</v>
          </cell>
          <cell r="AG72">
            <v>2.192456715917527</v>
          </cell>
          <cell r="AH72">
            <v>2.3072440533304763</v>
          </cell>
          <cell r="AI72">
            <v>2.4738955894915362</v>
          </cell>
          <cell r="AJ72">
            <v>2.6687045475173128</v>
          </cell>
          <cell r="AK72">
            <v>2.7991065338971488</v>
          </cell>
          <cell r="AL72">
            <v>2.8843089729626414</v>
          </cell>
          <cell r="AM72">
            <v>3.1130641055868047</v>
          </cell>
          <cell r="AN72">
            <v>3.0216280301379657</v>
          </cell>
          <cell r="AO72">
            <v>2.8900007279112363</v>
          </cell>
          <cell r="AP72">
            <v>2.6699532952776339</v>
          </cell>
          <cell r="AQ72">
            <v>2.5847614924021913</v>
          </cell>
          <cell r="AR72">
            <v>2.6157021471552628</v>
          </cell>
          <cell r="AS72">
            <v>2.6387700924394775</v>
          </cell>
          <cell r="AT72">
            <v>2.5307939959798138</v>
          </cell>
          <cell r="AU72">
            <v>2.5134720194704578</v>
          </cell>
          <cell r="AV72">
            <v>2.4388836172453869</v>
          </cell>
          <cell r="AW72">
            <v>2.3735482965795076</v>
          </cell>
          <cell r="AX72">
            <v>2.46892474028266</v>
          </cell>
          <cell r="AY72">
            <v>2.6345678391959799</v>
          </cell>
          <cell r="AZ72">
            <v>2.2415282254731794</v>
          </cell>
          <cell r="BA72">
            <v>2.2930350813471438</v>
          </cell>
          <cell r="BB72">
            <v>2.4850677039057945</v>
          </cell>
          <cell r="BC72">
            <v>2.4624632533746564</v>
          </cell>
          <cell r="BD72">
            <v>2.2023041457267474</v>
          </cell>
          <cell r="BE72">
            <v>2.1031622768467586</v>
          </cell>
          <cell r="BF72">
            <v>1.9330862786533307</v>
          </cell>
          <cell r="BG72">
            <v>1.8338315069456799</v>
          </cell>
          <cell r="BH72">
            <v>1.7302669961482422</v>
          </cell>
          <cell r="BI72">
            <v>1.7130692806161942</v>
          </cell>
          <cell r="BJ72">
            <v>1.4734806700252079</v>
          </cell>
          <cell r="BK72">
            <v>1.2652634975300612</v>
          </cell>
          <cell r="BL72">
            <v>1.3664835002723177</v>
          </cell>
          <cell r="BM72">
            <v>1.8758310578346544</v>
          </cell>
          <cell r="BN72">
            <v>1.7008379850715114</v>
          </cell>
          <cell r="BO72">
            <v>1.8713449090722287</v>
          </cell>
        </row>
      </sheetData>
      <sheetData sheetId="64"/>
      <sheetData sheetId="65" refreshError="1"/>
      <sheetData sheetId="66"/>
      <sheetData sheetId="67"/>
      <sheetData sheetId="68"/>
      <sheetData sheetId="69"/>
      <sheetData sheetId="70" refreshError="1"/>
      <sheetData sheetId="71"/>
      <sheetData sheetId="72"/>
      <sheetData sheetId="73" refreshError="1"/>
      <sheetData sheetId="74"/>
      <sheetData sheetId="75" refreshError="1"/>
      <sheetData sheetId="76" refreshError="1"/>
      <sheetData sheetId="77" refreshError="1"/>
      <sheetData sheetId="78"/>
      <sheetData sheetId="79"/>
      <sheetData sheetId="80"/>
      <sheetData sheetId="81" refreshError="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nsee.fr/fr/metadonnees/source/serie/s2144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see.fr/fr/metadonnees/source/serie/s2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6624E-AC08-4799-BD9A-7293A908F7A2}">
  <dimension ref="A1:D6"/>
  <sheetViews>
    <sheetView workbookViewId="0">
      <selection activeCell="F16" sqref="F16"/>
    </sheetView>
  </sheetViews>
  <sheetFormatPr defaultRowHeight="15" x14ac:dyDescent="0.25"/>
  <cols>
    <col min="1" max="16384" width="9.33203125" style="68"/>
  </cols>
  <sheetData>
    <row r="1" spans="1:4" x14ac:dyDescent="0.25">
      <c r="A1" s="68" t="s">
        <v>455</v>
      </c>
      <c r="B1" s="68" t="s">
        <v>454</v>
      </c>
      <c r="C1" s="68">
        <v>2019</v>
      </c>
      <c r="D1" s="68">
        <v>2024</v>
      </c>
    </row>
    <row r="2" spans="1:4" x14ac:dyDescent="0.25">
      <c r="A2" s="68" t="s">
        <v>449</v>
      </c>
      <c r="B2" s="68" t="s">
        <v>453</v>
      </c>
      <c r="C2" s="68">
        <v>306.83299579999999</v>
      </c>
      <c r="D2" s="68">
        <v>234.92400000000001</v>
      </c>
    </row>
    <row r="3" spans="1:4" x14ac:dyDescent="0.25">
      <c r="A3" s="68" t="s">
        <v>449</v>
      </c>
      <c r="B3" s="68" t="s">
        <v>452</v>
      </c>
      <c r="C3" s="68">
        <v>2972.4366669999999</v>
      </c>
      <c r="D3" s="68">
        <v>2571.9319999999998</v>
      </c>
    </row>
    <row r="4" spans="1:4" x14ac:dyDescent="0.25">
      <c r="A4" s="68" t="s">
        <v>449</v>
      </c>
      <c r="B4" s="68" t="s">
        <v>451</v>
      </c>
      <c r="C4" s="68">
        <v>1571.8336859999999</v>
      </c>
      <c r="D4" s="68">
        <v>1147.0160000000001</v>
      </c>
    </row>
    <row r="5" spans="1:4" x14ac:dyDescent="0.25">
      <c r="A5" s="68" t="s">
        <v>449</v>
      </c>
      <c r="B5" s="68" t="s">
        <v>450</v>
      </c>
      <c r="C5" s="68">
        <v>4352.8536750000003</v>
      </c>
      <c r="D5" s="68">
        <v>4150.375</v>
      </c>
    </row>
    <row r="6" spans="1:4" x14ac:dyDescent="0.25">
      <c r="A6" s="68" t="s">
        <v>449</v>
      </c>
      <c r="B6" s="68" t="s">
        <v>448</v>
      </c>
      <c r="C6" s="68">
        <v>1163.8320020000001</v>
      </c>
      <c r="D6" s="68">
        <v>1357.893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186"/>
  <sheetViews>
    <sheetView topLeftCell="BQ172" zoomScale="85" zoomScaleNormal="85" workbookViewId="0">
      <selection activeCell="BT190" sqref="BT190"/>
    </sheetView>
  </sheetViews>
  <sheetFormatPr defaultColWidth="11.6640625" defaultRowHeight="15" x14ac:dyDescent="0.25"/>
  <cols>
    <col min="1" max="1" width="25.33203125" style="53" hidden="1" customWidth="1"/>
    <col min="2" max="2" width="35.5" style="53" customWidth="1"/>
    <col min="3" max="76" width="16.6640625" style="53" customWidth="1"/>
    <col min="77" max="16384" width="11.6640625" style="53"/>
  </cols>
  <sheetData>
    <row r="1" spans="1:78" x14ac:dyDescent="0.25">
      <c r="A1" s="52" t="s">
        <v>172</v>
      </c>
    </row>
    <row r="2" spans="1:78" x14ac:dyDescent="0.25">
      <c r="A2" s="52" t="s">
        <v>71</v>
      </c>
    </row>
    <row r="3" spans="1:78" x14ac:dyDescent="0.25">
      <c r="A3" s="54" t="s">
        <v>173</v>
      </c>
    </row>
    <row r="5" spans="1:78" x14ac:dyDescent="0.25">
      <c r="A5" s="55"/>
      <c r="C5" s="56" t="s">
        <v>174</v>
      </c>
      <c r="D5" s="56" t="s">
        <v>175</v>
      </c>
      <c r="E5" s="56" t="s">
        <v>176</v>
      </c>
      <c r="F5" s="56" t="s">
        <v>177</v>
      </c>
      <c r="G5" s="56" t="s">
        <v>178</v>
      </c>
      <c r="H5" s="56" t="s">
        <v>179</v>
      </c>
      <c r="I5" s="56" t="s">
        <v>180</v>
      </c>
      <c r="J5" s="56" t="s">
        <v>181</v>
      </c>
      <c r="K5" s="56" t="s">
        <v>182</v>
      </c>
      <c r="L5" s="56" t="s">
        <v>183</v>
      </c>
      <c r="M5" s="56" t="s">
        <v>184</v>
      </c>
      <c r="N5" s="56" t="s">
        <v>185</v>
      </c>
      <c r="O5" s="56" t="s">
        <v>186</v>
      </c>
      <c r="P5" s="56" t="s">
        <v>187</v>
      </c>
      <c r="Q5" s="56" t="s">
        <v>188</v>
      </c>
      <c r="R5" s="56" t="s">
        <v>189</v>
      </c>
      <c r="S5" s="56" t="s">
        <v>190</v>
      </c>
      <c r="T5" s="56" t="s">
        <v>191</v>
      </c>
      <c r="U5" s="56" t="s">
        <v>192</v>
      </c>
      <c r="V5" s="56" t="s">
        <v>193</v>
      </c>
      <c r="W5" s="56" t="s">
        <v>194</v>
      </c>
      <c r="X5" s="56" t="s">
        <v>195</v>
      </c>
      <c r="Y5" s="56" t="s">
        <v>196</v>
      </c>
      <c r="Z5" s="56" t="s">
        <v>197</v>
      </c>
      <c r="AA5" s="56" t="s">
        <v>198</v>
      </c>
      <c r="AB5" s="56" t="s">
        <v>199</v>
      </c>
      <c r="AC5" s="56" t="s">
        <v>200</v>
      </c>
      <c r="AD5" s="56" t="s">
        <v>201</v>
      </c>
      <c r="AE5" s="56" t="s">
        <v>202</v>
      </c>
      <c r="AF5" s="56" t="s">
        <v>203</v>
      </c>
      <c r="AG5" s="56" t="s">
        <v>204</v>
      </c>
      <c r="AH5" s="56" t="s">
        <v>205</v>
      </c>
      <c r="AI5" s="56" t="s">
        <v>206</v>
      </c>
      <c r="AJ5" s="56" t="s">
        <v>207</v>
      </c>
      <c r="AK5" s="56" t="s">
        <v>208</v>
      </c>
      <c r="AL5" s="56" t="s">
        <v>209</v>
      </c>
      <c r="AM5" s="56" t="s">
        <v>210</v>
      </c>
      <c r="AN5" s="56" t="s">
        <v>211</v>
      </c>
      <c r="AO5" s="56" t="s">
        <v>212</v>
      </c>
      <c r="AP5" s="56" t="s">
        <v>213</v>
      </c>
      <c r="AQ5" s="56" t="s">
        <v>214</v>
      </c>
      <c r="AR5" s="56" t="s">
        <v>215</v>
      </c>
      <c r="AS5" s="56" t="s">
        <v>216</v>
      </c>
      <c r="AT5" s="56" t="s">
        <v>217</v>
      </c>
      <c r="AU5" s="56" t="s">
        <v>218</v>
      </c>
      <c r="AV5" s="56" t="s">
        <v>219</v>
      </c>
      <c r="AW5" s="56" t="s">
        <v>220</v>
      </c>
      <c r="AX5" s="56" t="s">
        <v>221</v>
      </c>
      <c r="AY5" s="56" t="s">
        <v>222</v>
      </c>
      <c r="AZ5" s="56" t="s">
        <v>223</v>
      </c>
      <c r="BA5" s="56" t="s">
        <v>224</v>
      </c>
      <c r="BB5" s="56" t="s">
        <v>225</v>
      </c>
      <c r="BC5" s="56" t="s">
        <v>226</v>
      </c>
      <c r="BD5" s="56" t="s">
        <v>227</v>
      </c>
      <c r="BE5" s="56" t="s">
        <v>228</v>
      </c>
      <c r="BF5" s="56" t="s">
        <v>229</v>
      </c>
      <c r="BG5" s="56" t="s">
        <v>230</v>
      </c>
      <c r="BH5" s="56" t="s">
        <v>231</v>
      </c>
      <c r="BI5" s="56" t="s">
        <v>232</v>
      </c>
      <c r="BJ5" s="56" t="s">
        <v>233</v>
      </c>
      <c r="BK5" s="56" t="s">
        <v>234</v>
      </c>
      <c r="BL5" s="56" t="s">
        <v>235</v>
      </c>
      <c r="BM5" s="56" t="s">
        <v>236</v>
      </c>
      <c r="BN5" s="56" t="s">
        <v>237</v>
      </c>
      <c r="BO5" s="56" t="s">
        <v>238</v>
      </c>
      <c r="BP5" s="56" t="s">
        <v>239</v>
      </c>
      <c r="BQ5" s="56" t="s">
        <v>240</v>
      </c>
      <c r="BR5" s="56" t="s">
        <v>241</v>
      </c>
      <c r="BS5" s="56" t="s">
        <v>242</v>
      </c>
      <c r="BT5" s="56" t="s">
        <v>243</v>
      </c>
      <c r="BU5" s="56" t="s">
        <v>244</v>
      </c>
      <c r="BV5" s="56" t="s">
        <v>245</v>
      </c>
      <c r="BW5" s="56" t="s">
        <v>246</v>
      </c>
      <c r="BX5" s="56" t="s">
        <v>247</v>
      </c>
      <c r="BY5" s="56" t="s">
        <v>248</v>
      </c>
      <c r="BZ5" s="56" t="s">
        <v>249</v>
      </c>
    </row>
    <row r="6" spans="1:78" ht="12.75" customHeight="1" x14ac:dyDescent="0.25">
      <c r="A6" s="55"/>
      <c r="B6" s="57" t="s">
        <v>250</v>
      </c>
    </row>
    <row r="7" spans="1:78" x14ac:dyDescent="0.25">
      <c r="A7" s="55"/>
      <c r="B7" s="57" t="s">
        <v>251</v>
      </c>
    </row>
    <row r="8" spans="1:78" x14ac:dyDescent="0.25">
      <c r="A8" s="58" t="s">
        <v>252</v>
      </c>
      <c r="B8" s="56" t="s">
        <v>253</v>
      </c>
      <c r="C8" s="59">
        <v>2.0110000000000001</v>
      </c>
      <c r="D8" s="59">
        <v>2.4569999999999999</v>
      </c>
      <c r="E8" s="59">
        <v>3.1480000000000001</v>
      </c>
      <c r="F8" s="59">
        <v>4.2759999999999998</v>
      </c>
      <c r="G8" s="59">
        <v>4.6269999999999998</v>
      </c>
      <c r="H8" s="59">
        <v>4.63</v>
      </c>
      <c r="I8" s="59">
        <v>4.75</v>
      </c>
      <c r="J8" s="59">
        <v>5.3680000000000003</v>
      </c>
      <c r="K8" s="59">
        <v>5.9429999999999996</v>
      </c>
      <c r="L8" s="59">
        <v>6.6319999999999997</v>
      </c>
      <c r="M8" s="59">
        <v>7.3680000000000003</v>
      </c>
      <c r="N8" s="59">
        <v>7.8239999999999998</v>
      </c>
      <c r="O8" s="59">
        <v>8.67</v>
      </c>
      <c r="P8" s="59">
        <v>9.8840000000000003</v>
      </c>
      <c r="Q8" s="59">
        <v>11.301</v>
      </c>
      <c r="R8" s="59">
        <v>12.478</v>
      </c>
      <c r="S8" s="59">
        <v>13.445</v>
      </c>
      <c r="T8" s="59">
        <v>14.519</v>
      </c>
      <c r="U8" s="59">
        <v>15.801</v>
      </c>
      <c r="V8" s="59">
        <v>18.013000000000002</v>
      </c>
      <c r="W8" s="59">
        <v>20.334</v>
      </c>
      <c r="X8" s="59">
        <v>22.765999999999998</v>
      </c>
      <c r="Y8" s="59">
        <v>26.03</v>
      </c>
      <c r="Z8" s="59">
        <v>29.187000000000001</v>
      </c>
      <c r="AA8" s="59">
        <v>32.847999999999999</v>
      </c>
      <c r="AB8" s="59">
        <v>39.329000000000001</v>
      </c>
      <c r="AC8" s="59">
        <v>48.101999999999997</v>
      </c>
      <c r="AD8" s="59">
        <v>56.621000000000002</v>
      </c>
      <c r="AE8" s="59">
        <v>64.477999999999994</v>
      </c>
      <c r="AF8" s="59">
        <v>75.152000000000001</v>
      </c>
      <c r="AG8" s="59">
        <v>85.414000000000001</v>
      </c>
      <c r="AH8" s="59">
        <v>100.23099999999999</v>
      </c>
      <c r="AI8" s="59">
        <v>116.07299999999999</v>
      </c>
      <c r="AJ8" s="59">
        <v>136.042</v>
      </c>
      <c r="AK8" s="59">
        <v>152.48500000000001</v>
      </c>
      <c r="AL8" s="59">
        <v>166.75299999999999</v>
      </c>
      <c r="AM8" s="59">
        <v>178.40600000000001</v>
      </c>
      <c r="AN8" s="59">
        <v>186.35599999999999</v>
      </c>
      <c r="AO8" s="59">
        <v>194.392</v>
      </c>
      <c r="AP8" s="59">
        <v>205.54400000000001</v>
      </c>
      <c r="AQ8" s="59">
        <v>213.72200000000001</v>
      </c>
      <c r="AR8" s="59">
        <v>224.31</v>
      </c>
      <c r="AS8" s="59">
        <v>237.37299999999999</v>
      </c>
      <c r="AT8" s="59">
        <v>251.27500000000001</v>
      </c>
      <c r="AU8" s="59">
        <v>265.02199999999999</v>
      </c>
      <c r="AV8" s="59">
        <v>269.70299999999997</v>
      </c>
      <c r="AW8" s="59">
        <v>279.19799999999998</v>
      </c>
      <c r="AX8" s="59">
        <v>291.63099999999997</v>
      </c>
      <c r="AY8" s="59">
        <v>300.423</v>
      </c>
      <c r="AZ8" s="59">
        <v>301.11500000000001</v>
      </c>
      <c r="BA8" s="59">
        <v>310.822</v>
      </c>
      <c r="BB8" s="59">
        <v>323.37400000000002</v>
      </c>
      <c r="BC8" s="59">
        <v>331.48500000000001</v>
      </c>
      <c r="BD8" s="59">
        <v>347.64</v>
      </c>
      <c r="BE8" s="59">
        <v>358.565</v>
      </c>
      <c r="BF8" s="59">
        <v>371.11200000000002</v>
      </c>
      <c r="BG8" s="59">
        <v>386.36</v>
      </c>
      <c r="BH8" s="59">
        <v>397.47399999999999</v>
      </c>
      <c r="BI8" s="59">
        <v>410.6</v>
      </c>
      <c r="BJ8" s="59">
        <v>424.01400000000001</v>
      </c>
      <c r="BK8" s="59">
        <v>440.95400000000001</v>
      </c>
      <c r="BL8" s="59">
        <v>452.06299999999999</v>
      </c>
      <c r="BM8" s="59">
        <v>463.16699999999997</v>
      </c>
      <c r="BN8" s="59">
        <v>472.55200000000002</v>
      </c>
      <c r="BO8" s="59">
        <v>482.86500000000001</v>
      </c>
      <c r="BP8" s="59">
        <v>488.26100000000002</v>
      </c>
      <c r="BQ8" s="59">
        <v>492.15300000000002</v>
      </c>
      <c r="BR8" s="59">
        <v>496.036</v>
      </c>
      <c r="BS8" s="59">
        <v>510.38200000000001</v>
      </c>
      <c r="BT8" s="59">
        <v>517.27</v>
      </c>
      <c r="BU8" s="59">
        <v>527.75800000000004</v>
      </c>
      <c r="BV8" s="59">
        <v>535.17200000000003</v>
      </c>
      <c r="BW8" s="59">
        <v>558.63699999999994</v>
      </c>
      <c r="BX8" s="59">
        <v>591.64200000000005</v>
      </c>
      <c r="BY8" s="59">
        <v>623.10900000000004</v>
      </c>
      <c r="BZ8" s="59">
        <v>646.34699999999998</v>
      </c>
    </row>
    <row r="9" spans="1:78" x14ac:dyDescent="0.25">
      <c r="A9" s="58" t="s">
        <v>254</v>
      </c>
      <c r="B9" s="56" t="s">
        <v>255</v>
      </c>
      <c r="M9" s="59">
        <v>1.079</v>
      </c>
      <c r="N9" s="59">
        <v>1.1559999999999999</v>
      </c>
      <c r="O9" s="59">
        <v>1.304</v>
      </c>
      <c r="P9" s="59">
        <v>1.486</v>
      </c>
      <c r="Q9" s="59">
        <v>1.694</v>
      </c>
      <c r="R9" s="59">
        <v>1.899</v>
      </c>
      <c r="S9" s="59">
        <v>2.1059999999999999</v>
      </c>
      <c r="T9" s="59">
        <v>2.2799999999999998</v>
      </c>
      <c r="U9" s="59">
        <v>2.4900000000000002</v>
      </c>
      <c r="V9" s="59">
        <v>3.0059999999999998</v>
      </c>
      <c r="W9" s="59">
        <v>3.01</v>
      </c>
      <c r="X9" s="59">
        <v>3.1739999999999999</v>
      </c>
      <c r="Y9" s="59">
        <v>3.7170000000000001</v>
      </c>
      <c r="Z9" s="59">
        <v>4.2839999999999998</v>
      </c>
      <c r="AA9" s="59">
        <v>4.3920000000000003</v>
      </c>
      <c r="AB9" s="59">
        <v>5.226</v>
      </c>
      <c r="AC9" s="59">
        <v>6.399</v>
      </c>
      <c r="AD9" s="59">
        <v>7.3570000000000002</v>
      </c>
      <c r="AE9" s="59">
        <v>7.8570000000000002</v>
      </c>
      <c r="AF9" s="59">
        <v>9.7100000000000009</v>
      </c>
      <c r="AG9" s="59">
        <v>10.731999999999999</v>
      </c>
      <c r="AH9" s="59">
        <v>13.17</v>
      </c>
      <c r="AI9" s="59">
        <v>14.627000000000001</v>
      </c>
      <c r="AJ9" s="59">
        <v>17.103000000000002</v>
      </c>
      <c r="AK9" s="59">
        <v>18.928000000000001</v>
      </c>
      <c r="AL9" s="59">
        <v>20.986000000000001</v>
      </c>
      <c r="AM9" s="59">
        <v>22.524000000000001</v>
      </c>
      <c r="AN9" s="59">
        <v>22.425999999999998</v>
      </c>
      <c r="AO9" s="59">
        <v>23.459</v>
      </c>
      <c r="AP9" s="59">
        <v>24.814</v>
      </c>
      <c r="AQ9" s="59">
        <v>25.689</v>
      </c>
      <c r="AR9" s="59">
        <v>27.013000000000002</v>
      </c>
      <c r="AS9" s="59">
        <v>29.504999999999999</v>
      </c>
      <c r="AT9" s="59">
        <v>31.032</v>
      </c>
      <c r="AU9" s="59">
        <v>31.942</v>
      </c>
      <c r="AV9" s="59">
        <v>31.196000000000002</v>
      </c>
      <c r="AW9" s="59">
        <v>33.101999999999997</v>
      </c>
      <c r="AX9" s="59">
        <v>36.414000000000001</v>
      </c>
      <c r="AY9" s="59">
        <v>37.732999999999997</v>
      </c>
      <c r="AZ9" s="59">
        <v>37.89</v>
      </c>
      <c r="BA9" s="59">
        <v>39.067</v>
      </c>
      <c r="BB9" s="59">
        <v>40.01</v>
      </c>
      <c r="BC9" s="59">
        <v>41.731999999999999</v>
      </c>
      <c r="BD9" s="59">
        <v>42.698</v>
      </c>
      <c r="BE9" s="59">
        <v>42.997999999999998</v>
      </c>
      <c r="BF9" s="59">
        <v>45.006999999999998</v>
      </c>
      <c r="BG9" s="59">
        <v>46.911999999999999</v>
      </c>
      <c r="BH9" s="59">
        <v>48.246000000000002</v>
      </c>
      <c r="BI9" s="59">
        <v>50.798000000000002</v>
      </c>
      <c r="BJ9" s="59">
        <v>52.927</v>
      </c>
      <c r="BK9" s="59">
        <v>54.774999999999999</v>
      </c>
      <c r="BL9" s="59">
        <v>56.436</v>
      </c>
      <c r="BM9" s="59">
        <v>56.804000000000002</v>
      </c>
      <c r="BN9" s="59">
        <v>58.317</v>
      </c>
      <c r="BO9" s="59">
        <v>59.255000000000003</v>
      </c>
      <c r="BP9" s="59">
        <v>60.246000000000002</v>
      </c>
      <c r="BQ9" s="59">
        <v>60.292999999999999</v>
      </c>
      <c r="BR9" s="59">
        <v>59.756</v>
      </c>
      <c r="BS9" s="59">
        <v>62.295999999999999</v>
      </c>
      <c r="BT9" s="59">
        <v>63.093000000000004</v>
      </c>
      <c r="BU9" s="59">
        <v>64.2</v>
      </c>
      <c r="BV9" s="59">
        <v>60.587000000000003</v>
      </c>
      <c r="BW9" s="59">
        <v>66.272000000000006</v>
      </c>
      <c r="BX9" s="59">
        <v>71.521000000000001</v>
      </c>
      <c r="BY9" s="59">
        <v>75.088999999999999</v>
      </c>
      <c r="BZ9" s="59">
        <v>79.349999999999994</v>
      </c>
    </row>
    <row r="10" spans="1:78" x14ac:dyDescent="0.25">
      <c r="A10" s="58" t="s">
        <v>256</v>
      </c>
      <c r="B10" s="56" t="s">
        <v>257</v>
      </c>
      <c r="M10" s="59">
        <v>0.29299999999999998</v>
      </c>
      <c r="N10" s="59">
        <v>0.311</v>
      </c>
      <c r="O10" s="59">
        <v>0.34499999999999997</v>
      </c>
      <c r="P10" s="59">
        <v>0.39400000000000002</v>
      </c>
      <c r="Q10" s="59">
        <v>0.45100000000000001</v>
      </c>
      <c r="R10" s="59">
        <v>0.498</v>
      </c>
      <c r="S10" s="59">
        <v>0.53700000000000003</v>
      </c>
      <c r="T10" s="59">
        <v>0.57999999999999996</v>
      </c>
      <c r="U10" s="59">
        <v>0.63200000000000001</v>
      </c>
      <c r="V10" s="59">
        <v>0.72099999999999997</v>
      </c>
      <c r="W10" s="59">
        <v>0.81399999999999995</v>
      </c>
      <c r="X10" s="59">
        <v>0.91200000000000003</v>
      </c>
      <c r="Y10" s="59">
        <v>1.0429999999999999</v>
      </c>
      <c r="Z10" s="59">
        <v>1.171</v>
      </c>
      <c r="AA10" s="59">
        <v>1.319</v>
      </c>
      <c r="AB10" s="59">
        <v>1.581</v>
      </c>
      <c r="AC10" s="59">
        <v>1.9350000000000001</v>
      </c>
      <c r="AD10" s="59">
        <v>2.2789999999999999</v>
      </c>
      <c r="AE10" s="59">
        <v>2.5950000000000002</v>
      </c>
      <c r="AF10" s="59">
        <v>3.028</v>
      </c>
      <c r="AG10" s="59">
        <v>3.5630000000000002</v>
      </c>
      <c r="AH10" s="59">
        <v>4.0590000000000002</v>
      </c>
      <c r="AI10" s="59">
        <v>5.101</v>
      </c>
      <c r="AJ10" s="59">
        <v>6.2460000000000004</v>
      </c>
      <c r="AK10" s="59">
        <v>7.26</v>
      </c>
      <c r="AL10" s="59">
        <v>8.1539999999999999</v>
      </c>
      <c r="AM10" s="59">
        <v>8.6419999999999995</v>
      </c>
      <c r="AN10" s="59">
        <v>9.2669999999999995</v>
      </c>
      <c r="AO10" s="59">
        <v>9.84</v>
      </c>
      <c r="AP10" s="59">
        <v>10.446999999999999</v>
      </c>
      <c r="AQ10" s="59">
        <v>11.207000000000001</v>
      </c>
      <c r="AR10" s="59">
        <v>12.21</v>
      </c>
      <c r="AS10" s="59">
        <v>12.378</v>
      </c>
      <c r="AT10" s="59">
        <v>12.555</v>
      </c>
      <c r="AU10" s="59">
        <v>13.146000000000001</v>
      </c>
      <c r="AV10" s="59">
        <v>13.273999999999999</v>
      </c>
      <c r="AW10" s="59">
        <v>13.913</v>
      </c>
      <c r="AX10" s="59">
        <v>14.093</v>
      </c>
      <c r="AY10" s="59">
        <v>13.834</v>
      </c>
      <c r="AZ10" s="59">
        <v>14.326000000000001</v>
      </c>
      <c r="BA10" s="59">
        <v>14.76</v>
      </c>
      <c r="BB10" s="59">
        <v>15.795999999999999</v>
      </c>
      <c r="BC10" s="59">
        <v>16.527999999999999</v>
      </c>
      <c r="BD10" s="59">
        <v>17.271999999999998</v>
      </c>
      <c r="BE10" s="59">
        <v>17.657</v>
      </c>
      <c r="BF10" s="59">
        <v>18.114000000000001</v>
      </c>
      <c r="BG10" s="59">
        <v>19.033999999999999</v>
      </c>
      <c r="BH10" s="59">
        <v>19.449000000000002</v>
      </c>
      <c r="BI10" s="59">
        <v>20.253</v>
      </c>
      <c r="BJ10" s="59">
        <v>21.266999999999999</v>
      </c>
      <c r="BK10" s="59">
        <v>22.574999999999999</v>
      </c>
      <c r="BL10" s="59">
        <v>23.456</v>
      </c>
      <c r="BM10" s="59">
        <v>24.547000000000001</v>
      </c>
      <c r="BN10" s="59">
        <v>23.899000000000001</v>
      </c>
      <c r="BO10" s="59">
        <v>24.884</v>
      </c>
      <c r="BP10" s="59">
        <v>24.718</v>
      </c>
      <c r="BQ10" s="59">
        <v>25.234999999999999</v>
      </c>
      <c r="BR10" s="59">
        <v>25.440999999999999</v>
      </c>
      <c r="BS10" s="59">
        <v>25.855</v>
      </c>
      <c r="BT10" s="59">
        <v>26.376999999999999</v>
      </c>
      <c r="BU10" s="59">
        <v>27.318999999999999</v>
      </c>
      <c r="BV10" s="59">
        <v>26.524999999999999</v>
      </c>
      <c r="BW10" s="59">
        <v>28.233000000000001</v>
      </c>
      <c r="BX10" s="59">
        <v>29.335000000000001</v>
      </c>
      <c r="BY10" s="59">
        <v>31.064</v>
      </c>
      <c r="BZ10" s="59">
        <v>32.515999999999998</v>
      </c>
    </row>
    <row r="11" spans="1:78" x14ac:dyDescent="0.25">
      <c r="A11" s="58" t="s">
        <v>258</v>
      </c>
      <c r="B11" s="56" t="s">
        <v>259</v>
      </c>
      <c r="M11" s="59">
        <v>0.112</v>
      </c>
      <c r="N11" s="59">
        <v>0.11899999999999999</v>
      </c>
      <c r="O11" s="59">
        <v>0.13200000000000001</v>
      </c>
      <c r="P11" s="59">
        <v>0.15</v>
      </c>
      <c r="Q11" s="59">
        <v>0.17199999999999999</v>
      </c>
      <c r="R11" s="59">
        <v>0.19</v>
      </c>
      <c r="S11" s="59">
        <v>0.20499999999999999</v>
      </c>
      <c r="T11" s="59">
        <v>0.221</v>
      </c>
      <c r="U11" s="59">
        <v>0.24099999999999999</v>
      </c>
      <c r="V11" s="59">
        <v>0.27500000000000002</v>
      </c>
      <c r="W11" s="59">
        <v>0.311</v>
      </c>
      <c r="X11" s="59">
        <v>0.34799999999999998</v>
      </c>
      <c r="Y11" s="59">
        <v>0.39800000000000002</v>
      </c>
      <c r="Z11" s="59">
        <v>0.44700000000000001</v>
      </c>
      <c r="AA11" s="59">
        <v>0.504</v>
      </c>
      <c r="AB11" s="59">
        <v>0.60399999999999998</v>
      </c>
      <c r="AC11" s="59">
        <v>0.73899999999999999</v>
      </c>
      <c r="AD11" s="59">
        <v>0.87</v>
      </c>
      <c r="AE11" s="59">
        <v>0.998</v>
      </c>
      <c r="AF11" s="59">
        <v>62.412999999999997</v>
      </c>
      <c r="AG11" s="59">
        <v>71.12</v>
      </c>
      <c r="AH11" s="59">
        <v>83.003</v>
      </c>
      <c r="AI11" s="59">
        <v>96.344999999999999</v>
      </c>
      <c r="AJ11" s="59">
        <v>112.69199999999999</v>
      </c>
      <c r="AK11" s="59">
        <v>126.297</v>
      </c>
      <c r="AL11" s="59">
        <v>137.613</v>
      </c>
      <c r="AM11" s="59">
        <v>147.24</v>
      </c>
      <c r="AN11" s="59">
        <v>154.66300000000001</v>
      </c>
      <c r="AO11" s="59">
        <v>161.09299999999999</v>
      </c>
      <c r="AP11" s="59">
        <v>170.28399999999999</v>
      </c>
      <c r="AQ11" s="59">
        <v>176.82599999999999</v>
      </c>
      <c r="AR11" s="59">
        <v>185.08699999999999</v>
      </c>
      <c r="AS11" s="59">
        <v>195.49</v>
      </c>
      <c r="AT11" s="59">
        <v>207.68899999999999</v>
      </c>
      <c r="AU11" s="59">
        <v>219.935</v>
      </c>
      <c r="AV11" s="59">
        <v>225.233</v>
      </c>
      <c r="AW11" s="59">
        <v>232.18299999999999</v>
      </c>
      <c r="AX11" s="59">
        <v>241.124</v>
      </c>
      <c r="AY11" s="59">
        <v>248.85599999999999</v>
      </c>
      <c r="AZ11" s="59">
        <v>248.9</v>
      </c>
      <c r="BA11" s="59">
        <v>256.995</v>
      </c>
      <c r="BB11" s="59">
        <v>267.56799999999998</v>
      </c>
      <c r="BC11" s="59">
        <v>273.22500000000002</v>
      </c>
      <c r="BD11" s="59">
        <v>287.67</v>
      </c>
      <c r="BE11" s="59">
        <v>297.91000000000003</v>
      </c>
      <c r="BF11" s="59">
        <v>307.99099999999999</v>
      </c>
      <c r="BG11" s="59">
        <v>320.41399999999999</v>
      </c>
      <c r="BH11" s="59">
        <v>329.78</v>
      </c>
      <c r="BI11" s="59">
        <v>339.54899999999998</v>
      </c>
      <c r="BJ11" s="59">
        <v>349.82</v>
      </c>
      <c r="BK11" s="59">
        <v>363.60399999999998</v>
      </c>
      <c r="BL11" s="59">
        <v>372.17099999999999</v>
      </c>
      <c r="BM11" s="59">
        <v>381.81599999999997</v>
      </c>
      <c r="BN11" s="59">
        <v>390.33600000000001</v>
      </c>
      <c r="BO11" s="59">
        <v>398.726</v>
      </c>
      <c r="BP11" s="59">
        <v>403.298</v>
      </c>
      <c r="BQ11" s="59">
        <v>406.625</v>
      </c>
      <c r="BR11" s="59">
        <v>410.84</v>
      </c>
      <c r="BS11" s="59">
        <v>422.23099999999999</v>
      </c>
      <c r="BT11" s="59">
        <v>427.8</v>
      </c>
      <c r="BU11" s="59">
        <v>436.23899999999998</v>
      </c>
      <c r="BV11" s="59">
        <v>448.06</v>
      </c>
      <c r="BW11" s="59">
        <v>464.13200000000001</v>
      </c>
      <c r="BX11" s="59">
        <v>490.786</v>
      </c>
      <c r="BY11" s="59">
        <v>516.95600000000002</v>
      </c>
      <c r="BZ11" s="59">
        <v>534.48199999999997</v>
      </c>
    </row>
    <row r="12" spans="1:78" x14ac:dyDescent="0.25">
      <c r="A12" s="55"/>
      <c r="B12" s="57" t="s">
        <v>260</v>
      </c>
    </row>
    <row r="13" spans="1:78" x14ac:dyDescent="0.25">
      <c r="A13" s="58" t="s">
        <v>261</v>
      </c>
      <c r="B13" s="56" t="s">
        <v>262</v>
      </c>
      <c r="C13" s="59">
        <v>0.56699999999999995</v>
      </c>
      <c r="D13" s="59">
        <v>0.70799999999999996</v>
      </c>
      <c r="E13" s="59">
        <v>0.93700000000000006</v>
      </c>
      <c r="F13" s="59">
        <v>1.591</v>
      </c>
      <c r="G13" s="59">
        <v>1.774</v>
      </c>
      <c r="H13" s="59">
        <v>1.6</v>
      </c>
      <c r="I13" s="59">
        <v>1.579</v>
      </c>
      <c r="J13" s="59">
        <v>1.698</v>
      </c>
      <c r="K13" s="59">
        <v>1.8660000000000001</v>
      </c>
      <c r="L13" s="59">
        <v>1.901</v>
      </c>
      <c r="M13" s="59">
        <v>2.0539999999999998</v>
      </c>
      <c r="N13" s="59">
        <v>2.1349999999999998</v>
      </c>
      <c r="O13" s="59">
        <v>2.395</v>
      </c>
      <c r="P13" s="59">
        <v>2.7210000000000001</v>
      </c>
      <c r="Q13" s="59">
        <v>3.1259999999999999</v>
      </c>
      <c r="R13" s="59">
        <v>3.5019999999999998</v>
      </c>
      <c r="S13" s="59">
        <v>3.84</v>
      </c>
      <c r="T13" s="59">
        <v>4.1909999999999998</v>
      </c>
      <c r="U13" s="59">
        <v>4.6479999999999997</v>
      </c>
      <c r="V13" s="59">
        <v>5.07</v>
      </c>
      <c r="W13" s="59">
        <v>5.7910000000000004</v>
      </c>
      <c r="X13" s="59">
        <v>6.4480000000000004</v>
      </c>
      <c r="Y13" s="59">
        <v>7.4189999999999996</v>
      </c>
      <c r="Z13" s="59">
        <v>8.3000000000000007</v>
      </c>
      <c r="AA13" s="59">
        <v>9.4789999999999992</v>
      </c>
      <c r="AB13" s="59">
        <v>10.967000000000001</v>
      </c>
      <c r="AC13" s="59">
        <v>13.427</v>
      </c>
      <c r="AD13" s="59">
        <v>15.468999999999999</v>
      </c>
      <c r="AE13" s="59">
        <v>16.71</v>
      </c>
      <c r="AF13" s="59">
        <v>19.553000000000001</v>
      </c>
      <c r="AG13" s="59">
        <v>21.873000000000001</v>
      </c>
      <c r="AH13" s="59">
        <v>26.277000000000001</v>
      </c>
      <c r="AI13" s="59">
        <v>30.416</v>
      </c>
      <c r="AJ13" s="59">
        <v>35.213999999999999</v>
      </c>
      <c r="AK13" s="59">
        <v>40.143999999999998</v>
      </c>
      <c r="AL13" s="59">
        <v>43.386000000000003</v>
      </c>
      <c r="AM13" s="59">
        <v>47.369</v>
      </c>
      <c r="AN13" s="59">
        <v>46.563000000000002</v>
      </c>
      <c r="AO13" s="59">
        <v>49.720999999999997</v>
      </c>
      <c r="AP13" s="59">
        <v>54.386000000000003</v>
      </c>
      <c r="AQ13" s="59">
        <v>54.405000000000001</v>
      </c>
      <c r="AR13" s="59">
        <v>56.841000000000001</v>
      </c>
      <c r="AS13" s="59">
        <v>60.231999999999999</v>
      </c>
      <c r="AT13" s="59">
        <v>64.41</v>
      </c>
      <c r="AU13" s="59">
        <v>69.358000000000004</v>
      </c>
      <c r="AV13" s="59">
        <v>66.593999999999994</v>
      </c>
      <c r="AW13" s="59">
        <v>66.311000000000007</v>
      </c>
      <c r="AX13" s="59">
        <v>70.960999999999999</v>
      </c>
      <c r="AY13" s="59">
        <v>73.933000000000007</v>
      </c>
      <c r="AZ13" s="59">
        <v>69.153000000000006</v>
      </c>
      <c r="BA13" s="59">
        <v>70.95</v>
      </c>
      <c r="BB13" s="59">
        <v>75.843000000000004</v>
      </c>
      <c r="BC13" s="59">
        <v>75.891999999999996</v>
      </c>
      <c r="BD13" s="59">
        <v>81.427000000000007</v>
      </c>
      <c r="BE13" s="59">
        <v>82.144000000000005</v>
      </c>
      <c r="BF13" s="59">
        <v>86.777000000000001</v>
      </c>
      <c r="BG13" s="59">
        <v>90.453999999999994</v>
      </c>
      <c r="BH13" s="59">
        <v>92.856999999999999</v>
      </c>
      <c r="BI13" s="59">
        <v>95.007000000000005</v>
      </c>
      <c r="BJ13" s="59">
        <v>97.783000000000001</v>
      </c>
      <c r="BK13" s="59">
        <v>103.87</v>
      </c>
      <c r="BL13" s="59">
        <v>107.40600000000001</v>
      </c>
      <c r="BM13" s="59">
        <v>108.819</v>
      </c>
      <c r="BN13" s="59">
        <v>111.816</v>
      </c>
      <c r="BO13" s="59">
        <v>114.111</v>
      </c>
      <c r="BP13" s="59">
        <v>113.864</v>
      </c>
      <c r="BQ13" s="59">
        <v>115.583</v>
      </c>
      <c r="BR13" s="59">
        <v>116.20399999999999</v>
      </c>
      <c r="BS13" s="59">
        <v>120.636</v>
      </c>
      <c r="BT13" s="59">
        <v>122.878</v>
      </c>
      <c r="BU13" s="59">
        <v>126.712</v>
      </c>
      <c r="BV13" s="59">
        <v>126.40900000000001</v>
      </c>
      <c r="BW13" s="59">
        <v>136.08099999999999</v>
      </c>
      <c r="BX13" s="59">
        <v>145.87899999999999</v>
      </c>
      <c r="BY13" s="59">
        <v>157.696</v>
      </c>
      <c r="BZ13" s="59">
        <v>161.06800000000001</v>
      </c>
    </row>
    <row r="14" spans="1:78" x14ac:dyDescent="0.25">
      <c r="A14" s="58" t="s">
        <v>263</v>
      </c>
      <c r="B14" s="56" t="s">
        <v>264</v>
      </c>
      <c r="C14" s="59">
        <v>1.444</v>
      </c>
      <c r="D14" s="59">
        <v>1.7490000000000001</v>
      </c>
      <c r="E14" s="59">
        <v>2.2120000000000002</v>
      </c>
      <c r="F14" s="59">
        <v>2.6850000000000001</v>
      </c>
      <c r="G14" s="59">
        <v>2.8540000000000001</v>
      </c>
      <c r="H14" s="59">
        <v>3.03</v>
      </c>
      <c r="I14" s="59">
        <v>3.1720000000000002</v>
      </c>
      <c r="J14" s="59">
        <v>3.67</v>
      </c>
      <c r="K14" s="59">
        <v>4.077</v>
      </c>
      <c r="L14" s="59">
        <v>4.7309999999999999</v>
      </c>
      <c r="M14" s="59">
        <v>5.3129999999999997</v>
      </c>
      <c r="N14" s="59">
        <v>5.6890000000000001</v>
      </c>
      <c r="O14" s="59">
        <v>6.2759999999999998</v>
      </c>
      <c r="P14" s="59">
        <v>7.1630000000000003</v>
      </c>
      <c r="Q14" s="59">
        <v>8.1750000000000007</v>
      </c>
      <c r="R14" s="59">
        <v>8.9760000000000009</v>
      </c>
      <c r="S14" s="59">
        <v>9.6050000000000004</v>
      </c>
      <c r="T14" s="59">
        <v>10.327</v>
      </c>
      <c r="U14" s="59">
        <v>11.154</v>
      </c>
      <c r="V14" s="59">
        <v>12.943</v>
      </c>
      <c r="W14" s="59">
        <v>14.542999999999999</v>
      </c>
      <c r="X14" s="59">
        <v>16.318000000000001</v>
      </c>
      <c r="Y14" s="59">
        <v>18.611000000000001</v>
      </c>
      <c r="Z14" s="59">
        <v>20.887</v>
      </c>
      <c r="AA14" s="59">
        <v>23.367999999999999</v>
      </c>
      <c r="AB14" s="59">
        <v>28.361999999999998</v>
      </c>
      <c r="AC14" s="59">
        <v>34.674999999999997</v>
      </c>
      <c r="AD14" s="59">
        <v>41.151000000000003</v>
      </c>
      <c r="AE14" s="59">
        <v>47.768000000000001</v>
      </c>
      <c r="AF14" s="59">
        <v>55.598999999999997</v>
      </c>
      <c r="AG14" s="59">
        <v>63.542000000000002</v>
      </c>
      <c r="AH14" s="59">
        <v>73.953999999999994</v>
      </c>
      <c r="AI14" s="59">
        <v>85.656000000000006</v>
      </c>
      <c r="AJ14" s="59">
        <v>100.828</v>
      </c>
      <c r="AK14" s="59">
        <v>112.34</v>
      </c>
      <c r="AL14" s="59">
        <v>123.367</v>
      </c>
      <c r="AM14" s="59">
        <v>131.03700000000001</v>
      </c>
      <c r="AN14" s="59">
        <v>139.79300000000001</v>
      </c>
      <c r="AO14" s="59">
        <v>144.67099999999999</v>
      </c>
      <c r="AP14" s="59">
        <v>151.15799999999999</v>
      </c>
      <c r="AQ14" s="59">
        <v>159.31800000000001</v>
      </c>
      <c r="AR14" s="59">
        <v>167.46899999999999</v>
      </c>
      <c r="AS14" s="59">
        <v>177.14</v>
      </c>
      <c r="AT14" s="59">
        <v>186.86500000000001</v>
      </c>
      <c r="AU14" s="59">
        <v>195.66399999999999</v>
      </c>
      <c r="AV14" s="59">
        <v>203.10900000000001</v>
      </c>
      <c r="AW14" s="59">
        <v>212.886</v>
      </c>
      <c r="AX14" s="59">
        <v>220.66900000000001</v>
      </c>
      <c r="AY14" s="59">
        <v>226.49</v>
      </c>
      <c r="AZ14" s="59">
        <v>231.96199999999999</v>
      </c>
      <c r="BA14" s="59">
        <v>239.87200000000001</v>
      </c>
      <c r="BB14" s="59">
        <v>247.53100000000001</v>
      </c>
      <c r="BC14" s="59">
        <v>255.59299999999999</v>
      </c>
      <c r="BD14" s="59">
        <v>266.21300000000002</v>
      </c>
      <c r="BE14" s="59">
        <v>276.42099999999999</v>
      </c>
      <c r="BF14" s="59">
        <v>284.33499999999998</v>
      </c>
      <c r="BG14" s="59">
        <v>295.90600000000001</v>
      </c>
      <c r="BH14" s="59">
        <v>304.61700000000002</v>
      </c>
      <c r="BI14" s="59">
        <v>315.59300000000002</v>
      </c>
      <c r="BJ14" s="59">
        <v>326.23099999999999</v>
      </c>
      <c r="BK14" s="59">
        <v>337.08499999999998</v>
      </c>
      <c r="BL14" s="59">
        <v>344.65699999999998</v>
      </c>
      <c r="BM14" s="59">
        <v>354.34800000000001</v>
      </c>
      <c r="BN14" s="59">
        <v>360.73599999999999</v>
      </c>
      <c r="BO14" s="59">
        <v>368.755</v>
      </c>
      <c r="BP14" s="59">
        <v>374.39800000000002</v>
      </c>
      <c r="BQ14" s="59">
        <v>376.57100000000003</v>
      </c>
      <c r="BR14" s="59">
        <v>379.83199999999999</v>
      </c>
      <c r="BS14" s="59">
        <v>389.74599999999998</v>
      </c>
      <c r="BT14" s="59">
        <v>394.392</v>
      </c>
      <c r="BU14" s="59">
        <v>401.04599999999999</v>
      </c>
      <c r="BV14" s="59">
        <v>408.76299999999998</v>
      </c>
      <c r="BW14" s="59">
        <v>422.55599999999998</v>
      </c>
      <c r="BX14" s="59">
        <v>445.76299999999998</v>
      </c>
      <c r="BY14" s="59">
        <v>465.41300000000001</v>
      </c>
      <c r="BZ14" s="59">
        <v>485.279</v>
      </c>
    </row>
    <row r="15" spans="1:78" x14ac:dyDescent="0.25">
      <c r="A15" s="58" t="s">
        <v>265</v>
      </c>
      <c r="B15" s="56" t="s">
        <v>266</v>
      </c>
      <c r="AF15" s="59">
        <v>10.832000000000001</v>
      </c>
      <c r="AG15" s="59">
        <v>12.558999999999999</v>
      </c>
      <c r="AH15" s="59">
        <v>14.964</v>
      </c>
      <c r="AI15" s="59">
        <v>17.533000000000001</v>
      </c>
      <c r="AJ15" s="59">
        <v>20.811</v>
      </c>
      <c r="AK15" s="59">
        <v>23.3</v>
      </c>
      <c r="AL15" s="59">
        <v>25.771999999999998</v>
      </c>
      <c r="AM15" s="59">
        <v>27.69</v>
      </c>
      <c r="AN15" s="59">
        <v>29.388000000000002</v>
      </c>
      <c r="AO15" s="59">
        <v>30.951000000000001</v>
      </c>
      <c r="AP15" s="59">
        <v>32.822000000000003</v>
      </c>
      <c r="AQ15" s="59">
        <v>34.847999999999999</v>
      </c>
      <c r="AR15" s="59">
        <v>36.186999999999998</v>
      </c>
      <c r="AS15" s="59">
        <v>38.911999999999999</v>
      </c>
      <c r="AT15" s="59">
        <v>40.46</v>
      </c>
      <c r="AU15" s="59">
        <v>42.098999999999997</v>
      </c>
      <c r="AV15" s="59">
        <v>43.503999999999998</v>
      </c>
      <c r="AW15" s="59">
        <v>44.661000000000001</v>
      </c>
      <c r="AX15" s="59">
        <v>45.948999999999998</v>
      </c>
      <c r="AY15" s="59">
        <v>47.162999999999997</v>
      </c>
      <c r="AZ15" s="59">
        <v>47.999000000000002</v>
      </c>
      <c r="BA15" s="59">
        <v>49.244999999999997</v>
      </c>
      <c r="BB15" s="59">
        <v>50.377000000000002</v>
      </c>
      <c r="BC15" s="59">
        <v>52.100999999999999</v>
      </c>
      <c r="BD15" s="59">
        <v>53.463000000000001</v>
      </c>
      <c r="BE15" s="59">
        <v>55.543999999999997</v>
      </c>
      <c r="BF15" s="59">
        <v>57.887</v>
      </c>
      <c r="BG15" s="59">
        <v>60.759</v>
      </c>
      <c r="BH15" s="59">
        <v>63.746000000000002</v>
      </c>
      <c r="BI15" s="59">
        <v>66.820999999999998</v>
      </c>
      <c r="BJ15" s="59">
        <v>70.241</v>
      </c>
      <c r="BK15" s="59">
        <v>72.105999999999995</v>
      </c>
      <c r="BL15" s="59">
        <v>75.126000000000005</v>
      </c>
      <c r="BM15" s="59">
        <v>78.522000000000006</v>
      </c>
      <c r="BN15" s="59">
        <v>81.025000000000006</v>
      </c>
      <c r="BO15" s="59">
        <v>82.528999999999996</v>
      </c>
      <c r="BP15" s="59">
        <v>83.233999999999995</v>
      </c>
      <c r="BQ15" s="59">
        <v>82.876000000000005</v>
      </c>
      <c r="BR15" s="59">
        <v>83.71</v>
      </c>
      <c r="BS15" s="59">
        <v>85.783000000000001</v>
      </c>
      <c r="BT15" s="59">
        <v>87.998000000000005</v>
      </c>
      <c r="BU15" s="59">
        <v>90.427000000000007</v>
      </c>
      <c r="BV15" s="59">
        <v>91.814999999999998</v>
      </c>
      <c r="BW15" s="59">
        <v>95.519000000000005</v>
      </c>
      <c r="BX15" s="59">
        <v>103.76</v>
      </c>
      <c r="BY15" s="59">
        <v>107.907</v>
      </c>
      <c r="BZ15" s="59">
        <v>110.246</v>
      </c>
    </row>
    <row r="16" spans="1:78" x14ac:dyDescent="0.25">
      <c r="A16" s="58" t="s">
        <v>267</v>
      </c>
      <c r="B16" s="56" t="s">
        <v>268</v>
      </c>
      <c r="AF16" s="59">
        <v>44.767000000000003</v>
      </c>
      <c r="AG16" s="59">
        <v>50.982999999999997</v>
      </c>
      <c r="AH16" s="59">
        <v>58.991</v>
      </c>
      <c r="AI16" s="59">
        <v>68.123000000000005</v>
      </c>
      <c r="AJ16" s="59">
        <v>80.016999999999996</v>
      </c>
      <c r="AK16" s="59">
        <v>89.040999999999997</v>
      </c>
      <c r="AL16" s="59">
        <v>97.594999999999999</v>
      </c>
      <c r="AM16" s="59">
        <v>103.34699999999999</v>
      </c>
      <c r="AN16" s="59">
        <v>110.405</v>
      </c>
      <c r="AO16" s="59">
        <v>113.72</v>
      </c>
      <c r="AP16" s="59">
        <v>118.337</v>
      </c>
      <c r="AQ16" s="59">
        <v>124.47</v>
      </c>
      <c r="AR16" s="59">
        <v>131.28200000000001</v>
      </c>
      <c r="AS16" s="59">
        <v>138.22800000000001</v>
      </c>
      <c r="AT16" s="59">
        <v>146.405</v>
      </c>
      <c r="AU16" s="59">
        <v>153.565</v>
      </c>
      <c r="AV16" s="59">
        <v>159.60499999999999</v>
      </c>
      <c r="AW16" s="59">
        <v>168.226</v>
      </c>
      <c r="AX16" s="59">
        <v>174.721</v>
      </c>
      <c r="AY16" s="59">
        <v>179.327</v>
      </c>
      <c r="AZ16" s="59">
        <v>183.96299999999999</v>
      </c>
      <c r="BA16" s="59">
        <v>190.62700000000001</v>
      </c>
      <c r="BB16" s="59">
        <v>197.154</v>
      </c>
      <c r="BC16" s="59">
        <v>203.49299999999999</v>
      </c>
      <c r="BD16" s="59">
        <v>212.751</v>
      </c>
      <c r="BE16" s="59">
        <v>220.87700000000001</v>
      </c>
      <c r="BF16" s="59">
        <v>226.44900000000001</v>
      </c>
      <c r="BG16" s="59">
        <v>235.14699999999999</v>
      </c>
      <c r="BH16" s="59">
        <v>240.87100000000001</v>
      </c>
      <c r="BI16" s="59">
        <v>248.77199999999999</v>
      </c>
      <c r="BJ16" s="59">
        <v>255.99</v>
      </c>
      <c r="BK16" s="59">
        <v>264.97899999999998</v>
      </c>
      <c r="BL16" s="59">
        <v>269.53100000000001</v>
      </c>
      <c r="BM16" s="59">
        <v>275.82600000000002</v>
      </c>
      <c r="BN16" s="59">
        <v>279.71199999999999</v>
      </c>
      <c r="BO16" s="59">
        <v>286.226</v>
      </c>
      <c r="BP16" s="59">
        <v>291.16399999999999</v>
      </c>
      <c r="BQ16" s="59">
        <v>293.69400000000002</v>
      </c>
      <c r="BR16" s="59">
        <v>296.12299999999999</v>
      </c>
      <c r="BS16" s="59">
        <v>303.96300000000002</v>
      </c>
      <c r="BT16" s="59">
        <v>306.39400000000001</v>
      </c>
      <c r="BU16" s="59">
        <v>310.61900000000003</v>
      </c>
      <c r="BV16" s="59">
        <v>316.94900000000001</v>
      </c>
      <c r="BW16" s="59">
        <v>327.036</v>
      </c>
      <c r="BX16" s="59">
        <v>342.00299999999999</v>
      </c>
      <c r="BY16" s="59">
        <v>357.50599999999997</v>
      </c>
      <c r="BZ16" s="59">
        <v>375.03300000000002</v>
      </c>
    </row>
    <row r="17" spans="1:78" x14ac:dyDescent="0.25">
      <c r="A17" s="55"/>
      <c r="B17" s="57" t="s">
        <v>71</v>
      </c>
    </row>
    <row r="18" spans="1:78" x14ac:dyDescent="0.25">
      <c r="A18" s="55"/>
      <c r="B18" s="57" t="s">
        <v>269</v>
      </c>
    </row>
    <row r="19" spans="1:78" x14ac:dyDescent="0.25">
      <c r="A19" s="55"/>
      <c r="B19" s="57" t="s">
        <v>251</v>
      </c>
    </row>
    <row r="20" spans="1:78" x14ac:dyDescent="0.25">
      <c r="A20" s="58" t="s">
        <v>263</v>
      </c>
      <c r="B20" s="56" t="s">
        <v>264</v>
      </c>
      <c r="C20" s="59">
        <v>1.444</v>
      </c>
      <c r="D20" s="59">
        <v>1.7490000000000001</v>
      </c>
      <c r="E20" s="59">
        <v>2.2120000000000002</v>
      </c>
      <c r="F20" s="59">
        <v>2.6850000000000001</v>
      </c>
      <c r="G20" s="59">
        <v>2.8540000000000001</v>
      </c>
      <c r="H20" s="59">
        <v>3.03</v>
      </c>
      <c r="I20" s="59">
        <v>3.1720000000000002</v>
      </c>
      <c r="J20" s="59">
        <v>3.67</v>
      </c>
      <c r="K20" s="59">
        <v>4.077</v>
      </c>
      <c r="L20" s="59">
        <v>4.7309999999999999</v>
      </c>
      <c r="M20" s="59">
        <v>5.3129999999999997</v>
      </c>
      <c r="N20" s="59">
        <v>5.6890000000000001</v>
      </c>
      <c r="O20" s="59">
        <v>6.2759999999999998</v>
      </c>
      <c r="P20" s="59">
        <v>7.1630000000000003</v>
      </c>
      <c r="Q20" s="59">
        <v>8.1750000000000007</v>
      </c>
      <c r="R20" s="59">
        <v>8.9760000000000009</v>
      </c>
      <c r="S20" s="59">
        <v>9.6050000000000004</v>
      </c>
      <c r="T20" s="59">
        <v>10.327</v>
      </c>
      <c r="U20" s="59">
        <v>11.154</v>
      </c>
      <c r="V20" s="59">
        <v>12.943</v>
      </c>
      <c r="W20" s="59">
        <v>14.542999999999999</v>
      </c>
      <c r="X20" s="59">
        <v>16.318000000000001</v>
      </c>
      <c r="Y20" s="59">
        <v>18.611000000000001</v>
      </c>
      <c r="Z20" s="59">
        <v>20.887</v>
      </c>
      <c r="AA20" s="59">
        <v>23.367999999999999</v>
      </c>
      <c r="AB20" s="59">
        <v>28.361999999999998</v>
      </c>
      <c r="AC20" s="59">
        <v>34.674999999999997</v>
      </c>
      <c r="AD20" s="59">
        <v>41.151000000000003</v>
      </c>
      <c r="AE20" s="59">
        <v>47.768000000000001</v>
      </c>
      <c r="AF20" s="59">
        <v>55.598999999999997</v>
      </c>
      <c r="AG20" s="59">
        <v>63.542000000000002</v>
      </c>
      <c r="AH20" s="59">
        <v>73.953999999999994</v>
      </c>
      <c r="AI20" s="59">
        <v>85.656000000000006</v>
      </c>
      <c r="AJ20" s="59">
        <v>100.828</v>
      </c>
      <c r="AK20" s="59">
        <v>112.34</v>
      </c>
      <c r="AL20" s="59">
        <v>123.367</v>
      </c>
      <c r="AM20" s="59">
        <v>131.03700000000001</v>
      </c>
      <c r="AN20" s="59">
        <v>139.79300000000001</v>
      </c>
      <c r="AO20" s="59">
        <v>144.67099999999999</v>
      </c>
      <c r="AP20" s="59">
        <v>151.15799999999999</v>
      </c>
      <c r="AQ20" s="59">
        <v>159.31800000000001</v>
      </c>
      <c r="AR20" s="59">
        <v>167.46899999999999</v>
      </c>
      <c r="AS20" s="59">
        <v>177.14</v>
      </c>
      <c r="AT20" s="59">
        <v>186.86500000000001</v>
      </c>
      <c r="AU20" s="59">
        <v>195.66399999999999</v>
      </c>
      <c r="AV20" s="59">
        <v>203.10900000000001</v>
      </c>
      <c r="AW20" s="59">
        <v>212.886</v>
      </c>
      <c r="AX20" s="59">
        <v>220.66900000000001</v>
      </c>
      <c r="AY20" s="59">
        <v>226.49</v>
      </c>
      <c r="AZ20" s="59">
        <v>231.96199999999999</v>
      </c>
      <c r="BA20" s="59">
        <v>239.87200000000001</v>
      </c>
      <c r="BB20" s="59">
        <v>247.53100000000001</v>
      </c>
      <c r="BC20" s="59">
        <v>255.59299999999999</v>
      </c>
      <c r="BD20" s="59">
        <v>266.21300000000002</v>
      </c>
      <c r="BE20" s="59">
        <v>276.42099999999999</v>
      </c>
      <c r="BF20" s="59">
        <v>284.33499999999998</v>
      </c>
      <c r="BG20" s="59">
        <v>295.90600000000001</v>
      </c>
      <c r="BH20" s="59">
        <v>304.61700000000002</v>
      </c>
      <c r="BI20" s="59">
        <v>315.59300000000002</v>
      </c>
      <c r="BJ20" s="59">
        <v>326.23099999999999</v>
      </c>
      <c r="BK20" s="59">
        <v>337.08499999999998</v>
      </c>
      <c r="BL20" s="59">
        <v>344.65699999999998</v>
      </c>
      <c r="BM20" s="59">
        <v>354.34800000000001</v>
      </c>
      <c r="BN20" s="59">
        <v>360.73599999999999</v>
      </c>
      <c r="BO20" s="59">
        <v>368.755</v>
      </c>
      <c r="BP20" s="59">
        <v>374.39800000000002</v>
      </c>
      <c r="BQ20" s="59">
        <v>376.57100000000003</v>
      </c>
      <c r="BR20" s="59">
        <v>379.83199999999999</v>
      </c>
      <c r="BS20" s="59">
        <v>389.74599999999998</v>
      </c>
      <c r="BT20" s="59">
        <v>394.392</v>
      </c>
      <c r="BU20" s="59">
        <v>401.04599999999999</v>
      </c>
      <c r="BV20" s="59">
        <v>408.76299999999998</v>
      </c>
      <c r="BW20" s="59">
        <v>422.55599999999998</v>
      </c>
      <c r="BX20" s="59">
        <v>445.76299999999998</v>
      </c>
      <c r="BY20" s="59">
        <v>465.41300000000001</v>
      </c>
      <c r="BZ20" s="59">
        <v>485.279</v>
      </c>
    </row>
    <row r="21" spans="1:78" x14ac:dyDescent="0.25">
      <c r="A21" s="55"/>
      <c r="B21" s="57" t="s">
        <v>260</v>
      </c>
    </row>
    <row r="22" spans="1:78" x14ac:dyDescent="0.25">
      <c r="A22" s="58" t="s">
        <v>270</v>
      </c>
      <c r="B22" s="56" t="s">
        <v>271</v>
      </c>
      <c r="C22" s="59">
        <v>1.133</v>
      </c>
      <c r="D22" s="59">
        <v>1.38</v>
      </c>
      <c r="E22" s="59">
        <v>1.7390000000000001</v>
      </c>
      <c r="F22" s="59">
        <v>2.1280000000000001</v>
      </c>
      <c r="G22" s="59">
        <v>2.2160000000000002</v>
      </c>
      <c r="H22" s="59">
        <v>2.3650000000000002</v>
      </c>
      <c r="I22" s="59">
        <v>2.4500000000000002</v>
      </c>
      <c r="J22" s="59">
        <v>2.8159999999999998</v>
      </c>
      <c r="K22" s="59">
        <v>3.1269999999999998</v>
      </c>
      <c r="L22" s="59">
        <v>3.6120000000000001</v>
      </c>
      <c r="M22" s="59">
        <v>4.0709999999999997</v>
      </c>
      <c r="N22" s="59">
        <v>4.3529999999999998</v>
      </c>
      <c r="O22" s="59">
        <v>4.8280000000000003</v>
      </c>
      <c r="P22" s="59">
        <v>5.5119999999999996</v>
      </c>
      <c r="Q22" s="59">
        <v>6.33</v>
      </c>
      <c r="R22" s="59">
        <v>6.9429999999999996</v>
      </c>
      <c r="S22" s="59">
        <v>7.3719999999999999</v>
      </c>
      <c r="T22" s="59">
        <v>7.8970000000000002</v>
      </c>
      <c r="U22" s="59">
        <v>8.5350000000000001</v>
      </c>
      <c r="V22" s="59">
        <v>9.9930000000000003</v>
      </c>
      <c r="W22" s="59">
        <v>11.38</v>
      </c>
      <c r="X22" s="59">
        <v>12.865</v>
      </c>
      <c r="Y22" s="59">
        <v>14.641</v>
      </c>
      <c r="Z22" s="59">
        <v>16.376000000000001</v>
      </c>
      <c r="AA22" s="59">
        <v>18.55</v>
      </c>
      <c r="AB22" s="59">
        <v>22.36</v>
      </c>
      <c r="AC22" s="59">
        <v>27.356000000000002</v>
      </c>
      <c r="AD22" s="59">
        <v>32.412999999999997</v>
      </c>
      <c r="AE22" s="59">
        <v>37.584000000000003</v>
      </c>
      <c r="AF22" s="59">
        <v>43.603000000000002</v>
      </c>
      <c r="AG22" s="59">
        <v>49.628</v>
      </c>
      <c r="AH22" s="59">
        <v>57.375</v>
      </c>
      <c r="AI22" s="59">
        <v>66.253</v>
      </c>
      <c r="AJ22" s="59">
        <v>77.777000000000001</v>
      </c>
      <c r="AK22" s="59">
        <v>86.480999999999995</v>
      </c>
      <c r="AL22" s="59">
        <v>94.534000000000006</v>
      </c>
      <c r="AM22" s="59">
        <v>101.227</v>
      </c>
      <c r="AN22" s="59">
        <v>108.09099999999999</v>
      </c>
      <c r="AO22" s="59">
        <v>111.27500000000001</v>
      </c>
      <c r="AP22" s="59">
        <v>115.71</v>
      </c>
      <c r="AQ22" s="59">
        <v>121.486</v>
      </c>
      <c r="AR22" s="59">
        <v>127.974</v>
      </c>
      <c r="AS22" s="59">
        <v>134.55600000000001</v>
      </c>
      <c r="AT22" s="59">
        <v>142.607</v>
      </c>
      <c r="AU22" s="59">
        <v>150.43700000000001</v>
      </c>
      <c r="AV22" s="59">
        <v>156.059</v>
      </c>
      <c r="AW22" s="59">
        <v>164.08799999999999</v>
      </c>
      <c r="AX22" s="59">
        <v>170.42699999999999</v>
      </c>
      <c r="AY22" s="59">
        <v>174.58500000000001</v>
      </c>
      <c r="AZ22" s="59">
        <v>179.33799999999999</v>
      </c>
      <c r="BA22" s="59">
        <v>186.14500000000001</v>
      </c>
      <c r="BB22" s="59">
        <v>194.023</v>
      </c>
      <c r="BC22" s="59">
        <v>200.05199999999999</v>
      </c>
      <c r="BD22" s="59">
        <v>209.17</v>
      </c>
      <c r="BE22" s="59">
        <v>216.53399999999999</v>
      </c>
      <c r="BF22" s="59">
        <v>221.35400000000001</v>
      </c>
      <c r="BG22" s="59">
        <v>229.82400000000001</v>
      </c>
      <c r="BH22" s="59">
        <v>235.44200000000001</v>
      </c>
      <c r="BI22" s="59">
        <v>242.88399999999999</v>
      </c>
      <c r="BJ22" s="59">
        <v>249.274</v>
      </c>
      <c r="BK22" s="59">
        <v>257.81700000000001</v>
      </c>
      <c r="BL22" s="59">
        <v>262.536</v>
      </c>
      <c r="BM22" s="59">
        <v>268.47800000000001</v>
      </c>
      <c r="BN22" s="59">
        <v>272.60899999999998</v>
      </c>
      <c r="BO22" s="59">
        <v>278.07900000000001</v>
      </c>
      <c r="BP22" s="59">
        <v>282.94400000000002</v>
      </c>
      <c r="BQ22" s="59">
        <v>285.11599999999999</v>
      </c>
      <c r="BR22" s="59">
        <v>287.66000000000003</v>
      </c>
      <c r="BS22" s="59">
        <v>294.83600000000001</v>
      </c>
      <c r="BT22" s="59">
        <v>296.685</v>
      </c>
      <c r="BU22" s="59">
        <v>300.63200000000001</v>
      </c>
      <c r="BV22" s="59">
        <v>307.596</v>
      </c>
      <c r="BW22" s="59">
        <v>317.14</v>
      </c>
      <c r="BX22" s="59">
        <v>331.17099999999999</v>
      </c>
      <c r="BY22" s="59">
        <v>346.29300000000001</v>
      </c>
      <c r="BZ22" s="59">
        <v>362.149</v>
      </c>
    </row>
    <row r="23" spans="1:78" x14ac:dyDescent="0.25">
      <c r="A23" s="58" t="s">
        <v>272</v>
      </c>
      <c r="B23" s="56" t="s">
        <v>273</v>
      </c>
      <c r="C23" s="59">
        <v>0.92400000000000004</v>
      </c>
      <c r="D23" s="59">
        <v>1.0609999999999999</v>
      </c>
      <c r="E23" s="59">
        <v>1.387</v>
      </c>
      <c r="F23" s="59">
        <v>1.706</v>
      </c>
      <c r="G23" s="59">
        <v>1.768</v>
      </c>
      <c r="H23" s="59">
        <v>1.877</v>
      </c>
      <c r="I23" s="59">
        <v>1.8919999999999999</v>
      </c>
      <c r="J23" s="59">
        <v>2.2450000000000001</v>
      </c>
      <c r="K23" s="59">
        <v>2.4780000000000002</v>
      </c>
      <c r="L23" s="59">
        <v>2.87</v>
      </c>
      <c r="M23" s="59">
        <v>3.2269999999999999</v>
      </c>
      <c r="N23" s="59">
        <v>3.4470000000000001</v>
      </c>
      <c r="O23" s="59">
        <v>3.7909999999999999</v>
      </c>
      <c r="P23" s="59">
        <v>4.3109999999999999</v>
      </c>
      <c r="Q23" s="59">
        <v>4.8310000000000004</v>
      </c>
      <c r="R23" s="59">
        <v>5.1909999999999998</v>
      </c>
      <c r="S23" s="59">
        <v>5.5110000000000001</v>
      </c>
      <c r="T23" s="59">
        <v>5.88</v>
      </c>
      <c r="U23" s="59">
        <v>6.36</v>
      </c>
      <c r="V23" s="59">
        <v>7.4809999999999999</v>
      </c>
      <c r="W23" s="59">
        <v>8.4369999999999994</v>
      </c>
      <c r="X23" s="59">
        <v>9.5299999999999994</v>
      </c>
      <c r="Y23" s="59">
        <v>10.818</v>
      </c>
      <c r="Z23" s="59">
        <v>12.103999999999999</v>
      </c>
      <c r="AA23" s="59">
        <v>13.728999999999999</v>
      </c>
      <c r="AB23" s="59">
        <v>16.582999999999998</v>
      </c>
      <c r="AC23" s="59">
        <v>20.286999999999999</v>
      </c>
      <c r="AD23" s="59">
        <v>23.832000000000001</v>
      </c>
      <c r="AE23" s="59">
        <v>27.52</v>
      </c>
      <c r="AF23" s="59">
        <v>31.483000000000001</v>
      </c>
      <c r="AG23" s="59">
        <v>35.837000000000003</v>
      </c>
      <c r="AH23" s="59">
        <v>41.561</v>
      </c>
      <c r="AI23" s="59">
        <v>48.131</v>
      </c>
      <c r="AJ23" s="59">
        <v>55.537999999999997</v>
      </c>
      <c r="AK23" s="59">
        <v>61.83</v>
      </c>
      <c r="AL23" s="59">
        <v>67.628</v>
      </c>
      <c r="AM23" s="59">
        <v>72.009</v>
      </c>
      <c r="AN23" s="59">
        <v>76.739000000000004</v>
      </c>
      <c r="AO23" s="59">
        <v>79.093999999999994</v>
      </c>
      <c r="AP23" s="59">
        <v>81.811000000000007</v>
      </c>
      <c r="AQ23" s="59">
        <v>86.468000000000004</v>
      </c>
      <c r="AR23" s="59">
        <v>91.644999999999996</v>
      </c>
      <c r="AS23" s="59">
        <v>96.460999999999999</v>
      </c>
      <c r="AT23" s="59">
        <v>102.09099999999999</v>
      </c>
      <c r="AU23" s="59">
        <v>107.739</v>
      </c>
      <c r="AV23" s="59">
        <v>111.444</v>
      </c>
      <c r="AW23" s="59">
        <v>116.782</v>
      </c>
      <c r="AX23" s="59">
        <v>120.428</v>
      </c>
      <c r="AY23" s="59">
        <v>122.979</v>
      </c>
      <c r="AZ23" s="59">
        <v>126.35899999999999</v>
      </c>
      <c r="BA23" s="59">
        <v>130.49100000000001</v>
      </c>
      <c r="BB23" s="59">
        <v>136.286</v>
      </c>
      <c r="BC23" s="59">
        <v>140.215</v>
      </c>
      <c r="BD23" s="59">
        <v>146.739</v>
      </c>
      <c r="BE23" s="59">
        <v>151.06899999999999</v>
      </c>
      <c r="BF23" s="59">
        <v>154.10599999999999</v>
      </c>
      <c r="BG23" s="59">
        <v>159.15</v>
      </c>
      <c r="BH23" s="59">
        <v>162.738</v>
      </c>
      <c r="BI23" s="59">
        <v>166.75299999999999</v>
      </c>
      <c r="BJ23" s="59">
        <v>170.417</v>
      </c>
      <c r="BK23" s="59">
        <v>175.49600000000001</v>
      </c>
      <c r="BL23" s="59">
        <v>177.773</v>
      </c>
      <c r="BM23" s="59">
        <v>181.44200000000001</v>
      </c>
      <c r="BN23" s="59">
        <v>183.44800000000001</v>
      </c>
      <c r="BO23" s="59">
        <v>186.435</v>
      </c>
      <c r="BP23" s="59">
        <v>189.17400000000001</v>
      </c>
      <c r="BQ23" s="59">
        <v>189.92599999999999</v>
      </c>
      <c r="BR23" s="59">
        <v>191.51300000000001</v>
      </c>
      <c r="BS23" s="59">
        <v>196.68799999999999</v>
      </c>
      <c r="BT23" s="59">
        <v>198.66800000000001</v>
      </c>
      <c r="BU23" s="59">
        <v>201.851</v>
      </c>
      <c r="BV23" s="59">
        <v>207.25899999999999</v>
      </c>
      <c r="BW23" s="59">
        <v>214.13300000000001</v>
      </c>
      <c r="BX23" s="59">
        <v>224.14400000000001</v>
      </c>
      <c r="BY23" s="59">
        <v>234.71700000000001</v>
      </c>
      <c r="BZ23" s="59">
        <v>244.57900000000001</v>
      </c>
    </row>
    <row r="24" spans="1:78" ht="25.5" x14ac:dyDescent="0.25">
      <c r="A24" s="58" t="s">
        <v>274</v>
      </c>
      <c r="B24" s="56" t="s">
        <v>275</v>
      </c>
      <c r="C24" s="59">
        <v>0.20799999999999999</v>
      </c>
      <c r="D24" s="59">
        <v>0.31900000000000001</v>
      </c>
      <c r="E24" s="59">
        <v>0.35299999999999998</v>
      </c>
      <c r="F24" s="59">
        <v>0.42099999999999999</v>
      </c>
      <c r="G24" s="59">
        <v>0.44800000000000001</v>
      </c>
      <c r="H24" s="59">
        <v>0.48799999999999999</v>
      </c>
      <c r="I24" s="59">
        <v>0.55800000000000005</v>
      </c>
      <c r="J24" s="59">
        <v>0.57099999999999995</v>
      </c>
      <c r="K24" s="59">
        <v>0.64900000000000002</v>
      </c>
      <c r="L24" s="59">
        <v>0.74199999999999999</v>
      </c>
      <c r="M24" s="59">
        <v>0.84399999999999997</v>
      </c>
      <c r="N24" s="59">
        <v>0.90700000000000003</v>
      </c>
      <c r="O24" s="59">
        <v>1.0369999999999999</v>
      </c>
      <c r="P24" s="59">
        <v>1.2010000000000001</v>
      </c>
      <c r="Q24" s="59">
        <v>1.4990000000000001</v>
      </c>
      <c r="R24" s="59">
        <v>1.752</v>
      </c>
      <c r="S24" s="59">
        <v>1.861</v>
      </c>
      <c r="T24" s="59">
        <v>2.0169999999999999</v>
      </c>
      <c r="U24" s="59">
        <v>2.1749999999999998</v>
      </c>
      <c r="V24" s="59">
        <v>2.512</v>
      </c>
      <c r="W24" s="59">
        <v>2.9420000000000002</v>
      </c>
      <c r="X24" s="59">
        <v>3.335</v>
      </c>
      <c r="Y24" s="59">
        <v>3.8220000000000001</v>
      </c>
      <c r="Z24" s="59">
        <v>4.2729999999999997</v>
      </c>
      <c r="AA24" s="59">
        <v>4.8209999999999997</v>
      </c>
      <c r="AB24" s="59">
        <v>5.7770000000000001</v>
      </c>
      <c r="AC24" s="59">
        <v>7.07</v>
      </c>
      <c r="AD24" s="59">
        <v>8.5820000000000007</v>
      </c>
      <c r="AE24" s="59">
        <v>10.065</v>
      </c>
      <c r="AF24" s="59">
        <v>12.119</v>
      </c>
      <c r="AG24" s="59">
        <v>13.792</v>
      </c>
      <c r="AH24" s="59">
        <v>15.814</v>
      </c>
      <c r="AI24" s="59">
        <v>18.122</v>
      </c>
      <c r="AJ24" s="59">
        <v>22.239000000000001</v>
      </c>
      <c r="AK24" s="59">
        <v>24.651</v>
      </c>
      <c r="AL24" s="59">
        <v>26.905999999999999</v>
      </c>
      <c r="AM24" s="59">
        <v>29.216999999999999</v>
      </c>
      <c r="AN24" s="59">
        <v>31.352</v>
      </c>
      <c r="AO24" s="59">
        <v>32.18</v>
      </c>
      <c r="AP24" s="59">
        <v>33.898000000000003</v>
      </c>
      <c r="AQ24" s="59">
        <v>35.018000000000001</v>
      </c>
      <c r="AR24" s="59">
        <v>36.329000000000001</v>
      </c>
      <c r="AS24" s="59">
        <v>38.094999999999999</v>
      </c>
      <c r="AT24" s="59">
        <v>40.515999999999998</v>
      </c>
      <c r="AU24" s="59">
        <v>42.698</v>
      </c>
      <c r="AV24" s="59">
        <v>44.615000000000002</v>
      </c>
      <c r="AW24" s="59">
        <v>47.305999999999997</v>
      </c>
      <c r="AX24" s="59">
        <v>50</v>
      </c>
      <c r="AY24" s="59">
        <v>51.606000000000002</v>
      </c>
      <c r="AZ24" s="59">
        <v>52.978999999999999</v>
      </c>
      <c r="BA24" s="59">
        <v>55.654000000000003</v>
      </c>
      <c r="BB24" s="59">
        <v>57.737000000000002</v>
      </c>
      <c r="BC24" s="59">
        <v>59.837000000000003</v>
      </c>
      <c r="BD24" s="59">
        <v>62.430999999999997</v>
      </c>
      <c r="BE24" s="59">
        <v>65.465000000000003</v>
      </c>
      <c r="BF24" s="59">
        <v>67.248000000000005</v>
      </c>
      <c r="BG24" s="59">
        <v>70.674000000000007</v>
      </c>
      <c r="BH24" s="59">
        <v>72.703999999999994</v>
      </c>
      <c r="BI24" s="59">
        <v>76.131</v>
      </c>
      <c r="BJ24" s="59">
        <v>78.856999999999999</v>
      </c>
      <c r="BK24" s="59">
        <v>82.320999999999998</v>
      </c>
      <c r="BL24" s="59">
        <v>84.763000000000005</v>
      </c>
      <c r="BM24" s="59">
        <v>87.036000000000001</v>
      </c>
      <c r="BN24" s="59">
        <v>89.161000000000001</v>
      </c>
      <c r="BO24" s="59">
        <v>91.644999999999996</v>
      </c>
      <c r="BP24" s="59">
        <v>93.77</v>
      </c>
      <c r="BQ24" s="59">
        <v>95.19</v>
      </c>
      <c r="BR24" s="59">
        <v>96.147000000000006</v>
      </c>
      <c r="BS24" s="59">
        <v>98.147999999999996</v>
      </c>
      <c r="BT24" s="59">
        <v>98.016999999999996</v>
      </c>
      <c r="BU24" s="59">
        <v>98.781000000000006</v>
      </c>
      <c r="BV24" s="59">
        <v>100.337</v>
      </c>
      <c r="BW24" s="59">
        <v>103.00700000000001</v>
      </c>
      <c r="BX24" s="59">
        <v>107.027</v>
      </c>
      <c r="BY24" s="59">
        <v>111.57599999999999</v>
      </c>
      <c r="BZ24" s="59">
        <v>117.57</v>
      </c>
    </row>
    <row r="25" spans="1:78" ht="25.5" x14ac:dyDescent="0.25">
      <c r="A25" s="58" t="s">
        <v>276</v>
      </c>
      <c r="B25" s="56" t="s">
        <v>277</v>
      </c>
      <c r="C25" s="59">
        <v>3.5000000000000003E-2</v>
      </c>
      <c r="D25" s="59">
        <v>3.2000000000000001E-2</v>
      </c>
      <c r="E25" s="59">
        <v>4.7E-2</v>
      </c>
      <c r="F25" s="59">
        <v>7.4999999999999997E-2</v>
      </c>
      <c r="G25" s="59">
        <v>7.9000000000000001E-2</v>
      </c>
      <c r="H25" s="59">
        <v>9.0999999999999998E-2</v>
      </c>
      <c r="I25" s="59">
        <v>0.107</v>
      </c>
      <c r="J25" s="59">
        <v>0.14099999999999999</v>
      </c>
      <c r="K25" s="59">
        <v>0.153</v>
      </c>
      <c r="L25" s="59">
        <v>0.17199999999999999</v>
      </c>
      <c r="M25" s="59">
        <v>0.23300000000000001</v>
      </c>
      <c r="N25" s="59">
        <v>0.254</v>
      </c>
      <c r="O25" s="59">
        <v>0.313</v>
      </c>
      <c r="P25" s="59">
        <v>0.36899999999999999</v>
      </c>
      <c r="Q25" s="59">
        <v>0.52100000000000002</v>
      </c>
      <c r="R25" s="59">
        <v>0.65</v>
      </c>
      <c r="S25" s="59">
        <v>0.61299999999999999</v>
      </c>
      <c r="T25" s="59">
        <v>0.67800000000000005</v>
      </c>
      <c r="U25" s="59">
        <v>0.76400000000000001</v>
      </c>
      <c r="V25" s="59">
        <v>1.036</v>
      </c>
      <c r="W25" s="59">
        <v>1.2969999999999999</v>
      </c>
      <c r="X25" s="59">
        <v>1.528</v>
      </c>
      <c r="Y25" s="59">
        <v>1.804</v>
      </c>
      <c r="Z25" s="59">
        <v>1.9970000000000001</v>
      </c>
      <c r="AA25" s="59">
        <v>2.2810000000000001</v>
      </c>
      <c r="AB25" s="59">
        <v>2.7919999999999998</v>
      </c>
      <c r="AC25" s="59">
        <v>3.444</v>
      </c>
      <c r="AD25" s="59">
        <v>4.2140000000000004</v>
      </c>
      <c r="AE25" s="59">
        <v>5.1609999999999996</v>
      </c>
      <c r="AF25" s="59">
        <v>6.2249999999999996</v>
      </c>
      <c r="AG25" s="59">
        <v>7.2809999999999997</v>
      </c>
      <c r="AH25" s="59">
        <v>8.2789999999999999</v>
      </c>
      <c r="AI25" s="59">
        <v>9.4320000000000004</v>
      </c>
      <c r="AJ25" s="59">
        <v>12.036</v>
      </c>
      <c r="AK25" s="59">
        <v>13.59</v>
      </c>
      <c r="AL25" s="59">
        <v>14.818</v>
      </c>
      <c r="AM25" s="59">
        <v>16.213999999999999</v>
      </c>
      <c r="AN25" s="59">
        <v>17.260000000000002</v>
      </c>
      <c r="AO25" s="59">
        <v>17.72</v>
      </c>
      <c r="AP25" s="59">
        <v>18.786000000000001</v>
      </c>
      <c r="AQ25" s="59">
        <v>19.760999999999999</v>
      </c>
      <c r="AR25" s="59">
        <v>20.317</v>
      </c>
      <c r="AS25" s="59">
        <v>21.17</v>
      </c>
      <c r="AT25" s="59">
        <v>22.369</v>
      </c>
      <c r="AU25" s="59">
        <v>23.414000000000001</v>
      </c>
      <c r="AV25" s="59">
        <v>24.581</v>
      </c>
      <c r="AW25" s="59">
        <v>26.466000000000001</v>
      </c>
      <c r="AX25" s="59">
        <v>27.452000000000002</v>
      </c>
      <c r="AY25" s="59">
        <v>28.222999999999999</v>
      </c>
      <c r="AZ25" s="59">
        <v>28.928000000000001</v>
      </c>
      <c r="BA25" s="59">
        <v>30.760999999999999</v>
      </c>
      <c r="BB25" s="59">
        <v>31.756</v>
      </c>
      <c r="BC25" s="59">
        <v>33.112000000000002</v>
      </c>
      <c r="BD25" s="59">
        <v>34.515999999999998</v>
      </c>
      <c r="BE25" s="59">
        <v>36.085000000000001</v>
      </c>
      <c r="BF25" s="59">
        <v>37.125</v>
      </c>
      <c r="BG25" s="59">
        <v>39.481999999999999</v>
      </c>
      <c r="BH25" s="59">
        <v>40.786999999999999</v>
      </c>
      <c r="BI25" s="59">
        <v>42.491999999999997</v>
      </c>
      <c r="BJ25" s="59">
        <v>43.865000000000002</v>
      </c>
      <c r="BK25" s="59">
        <v>45.466999999999999</v>
      </c>
      <c r="BL25" s="59">
        <v>46.591999999999999</v>
      </c>
      <c r="BM25" s="59">
        <v>47.323</v>
      </c>
      <c r="BN25" s="59">
        <v>48.021000000000001</v>
      </c>
      <c r="BO25" s="59">
        <v>49.523000000000003</v>
      </c>
      <c r="BP25" s="59">
        <v>51.128999999999998</v>
      </c>
      <c r="BQ25" s="59">
        <v>52.357999999999997</v>
      </c>
      <c r="BR25" s="59">
        <v>53.027999999999999</v>
      </c>
      <c r="BS25" s="59">
        <v>54.887999999999998</v>
      </c>
      <c r="BT25" s="59">
        <v>54.14</v>
      </c>
      <c r="BU25" s="59">
        <v>54.594999999999999</v>
      </c>
      <c r="BV25" s="59">
        <v>55.72</v>
      </c>
      <c r="BW25" s="59">
        <v>58.140999999999998</v>
      </c>
      <c r="BX25" s="59">
        <v>60.552999999999997</v>
      </c>
      <c r="BY25" s="59">
        <v>63.4</v>
      </c>
      <c r="BZ25" s="59">
        <v>66.353999999999999</v>
      </c>
    </row>
    <row r="26" spans="1:78" ht="25.5" x14ac:dyDescent="0.25">
      <c r="A26" s="58" t="s">
        <v>278</v>
      </c>
      <c r="B26" s="56" t="s">
        <v>279</v>
      </c>
      <c r="C26" s="59">
        <v>0.17399999999999999</v>
      </c>
      <c r="D26" s="59">
        <v>0.28599999999999998</v>
      </c>
      <c r="E26" s="59">
        <v>0.30499999999999999</v>
      </c>
      <c r="F26" s="59">
        <v>0.34699999999999998</v>
      </c>
      <c r="G26" s="59">
        <v>0.36899999999999999</v>
      </c>
      <c r="H26" s="59">
        <v>0.39800000000000002</v>
      </c>
      <c r="I26" s="59">
        <v>0.45100000000000001</v>
      </c>
      <c r="J26" s="59">
        <v>0.43</v>
      </c>
      <c r="K26" s="59">
        <v>0.496</v>
      </c>
      <c r="L26" s="59">
        <v>0.57099999999999995</v>
      </c>
      <c r="M26" s="59">
        <v>0.61099999999999999</v>
      </c>
      <c r="N26" s="59">
        <v>0.65300000000000002</v>
      </c>
      <c r="O26" s="59">
        <v>0.72399999999999998</v>
      </c>
      <c r="P26" s="59">
        <v>0.83199999999999996</v>
      </c>
      <c r="Q26" s="59">
        <v>0.97899999999999998</v>
      </c>
      <c r="R26" s="59">
        <v>1.1020000000000001</v>
      </c>
      <c r="S26" s="59">
        <v>1.248</v>
      </c>
      <c r="T26" s="59">
        <v>1.339</v>
      </c>
      <c r="U26" s="59">
        <v>1.411</v>
      </c>
      <c r="V26" s="59">
        <v>1.476</v>
      </c>
      <c r="W26" s="59">
        <v>1.645</v>
      </c>
      <c r="X26" s="59">
        <v>1.8069999999999999</v>
      </c>
      <c r="Y26" s="59">
        <v>2.0190000000000001</v>
      </c>
      <c r="Z26" s="59">
        <v>2.2749999999999999</v>
      </c>
      <c r="AA26" s="59">
        <v>2.5409999999999999</v>
      </c>
      <c r="AB26" s="59">
        <v>2.9849999999999999</v>
      </c>
      <c r="AC26" s="59">
        <v>3.6259999999999999</v>
      </c>
      <c r="AD26" s="59">
        <v>4.3680000000000003</v>
      </c>
      <c r="AE26" s="59">
        <v>4.9039999999999999</v>
      </c>
      <c r="AF26" s="59">
        <v>5.8940000000000001</v>
      </c>
      <c r="AG26" s="59">
        <v>6.51</v>
      </c>
      <c r="AH26" s="59">
        <v>7.5350000000000001</v>
      </c>
      <c r="AI26" s="59">
        <v>8.69</v>
      </c>
      <c r="AJ26" s="59">
        <v>10.202</v>
      </c>
      <c r="AK26" s="59">
        <v>11.061</v>
      </c>
      <c r="AL26" s="59">
        <v>12.087999999999999</v>
      </c>
      <c r="AM26" s="59">
        <v>13.003</v>
      </c>
      <c r="AN26" s="59">
        <v>14.092000000000001</v>
      </c>
      <c r="AO26" s="59">
        <v>14.46</v>
      </c>
      <c r="AP26" s="59">
        <v>15.112</v>
      </c>
      <c r="AQ26" s="59">
        <v>15.256</v>
      </c>
      <c r="AR26" s="59">
        <v>16.010999999999999</v>
      </c>
      <c r="AS26" s="59">
        <v>16.925000000000001</v>
      </c>
      <c r="AT26" s="59">
        <v>18.146999999999998</v>
      </c>
      <c r="AU26" s="59">
        <v>19.283999999999999</v>
      </c>
      <c r="AV26" s="59">
        <v>20.033999999999999</v>
      </c>
      <c r="AW26" s="59">
        <v>20.84</v>
      </c>
      <c r="AX26" s="59">
        <v>22.547999999999998</v>
      </c>
      <c r="AY26" s="59">
        <v>23.382999999999999</v>
      </c>
      <c r="AZ26" s="59">
        <v>24.052</v>
      </c>
      <c r="BA26" s="59">
        <v>24.893999999999998</v>
      </c>
      <c r="BB26" s="59">
        <v>25.981000000000002</v>
      </c>
      <c r="BC26" s="59">
        <v>26.725000000000001</v>
      </c>
      <c r="BD26" s="59">
        <v>27.914999999999999</v>
      </c>
      <c r="BE26" s="59">
        <v>29.38</v>
      </c>
      <c r="BF26" s="59">
        <v>30.123000000000001</v>
      </c>
      <c r="BG26" s="59">
        <v>31.192</v>
      </c>
      <c r="BH26" s="59">
        <v>31.917000000000002</v>
      </c>
      <c r="BI26" s="59">
        <v>33.639000000000003</v>
      </c>
      <c r="BJ26" s="59">
        <v>34.991999999999997</v>
      </c>
      <c r="BK26" s="59">
        <v>36.853999999999999</v>
      </c>
      <c r="BL26" s="59">
        <v>38.170999999999999</v>
      </c>
      <c r="BM26" s="59">
        <v>39.713000000000001</v>
      </c>
      <c r="BN26" s="59">
        <v>41.140999999999998</v>
      </c>
      <c r="BO26" s="59">
        <v>42.121000000000002</v>
      </c>
      <c r="BP26" s="59">
        <v>42.640999999999998</v>
      </c>
      <c r="BQ26" s="59">
        <v>42.832000000000001</v>
      </c>
      <c r="BR26" s="59">
        <v>43.119</v>
      </c>
      <c r="BS26" s="59">
        <v>43.26</v>
      </c>
      <c r="BT26" s="59">
        <v>43.877000000000002</v>
      </c>
      <c r="BU26" s="59">
        <v>44.186</v>
      </c>
      <c r="BV26" s="59">
        <v>44.616999999999997</v>
      </c>
      <c r="BW26" s="59">
        <v>44.866</v>
      </c>
      <c r="BX26" s="59">
        <v>46.473999999999997</v>
      </c>
      <c r="BY26" s="59">
        <v>48.176000000000002</v>
      </c>
      <c r="BZ26" s="59">
        <v>51.216000000000001</v>
      </c>
    </row>
    <row r="27" spans="1:78" x14ac:dyDescent="0.25">
      <c r="A27" s="58" t="s">
        <v>280</v>
      </c>
      <c r="B27" s="56" t="s">
        <v>281</v>
      </c>
      <c r="C27" s="59">
        <v>3.3000000000000002E-2</v>
      </c>
      <c r="D27" s="59">
        <v>0.04</v>
      </c>
      <c r="E27" s="59">
        <v>4.9000000000000002E-2</v>
      </c>
      <c r="F27" s="59">
        <v>5.7000000000000002E-2</v>
      </c>
      <c r="G27" s="59">
        <v>6.0999999999999999E-2</v>
      </c>
      <c r="H27" s="59">
        <v>6.7000000000000004E-2</v>
      </c>
      <c r="I27" s="59">
        <v>7.0999999999999994E-2</v>
      </c>
      <c r="J27" s="59">
        <v>8.2000000000000003E-2</v>
      </c>
      <c r="K27" s="59">
        <v>8.6999999999999994E-2</v>
      </c>
      <c r="L27" s="59">
        <v>0.108</v>
      </c>
      <c r="M27" s="59">
        <v>0.126</v>
      </c>
      <c r="N27" s="59">
        <v>0.129</v>
      </c>
      <c r="O27" s="59">
        <v>0.13500000000000001</v>
      </c>
      <c r="P27" s="59">
        <v>0.154</v>
      </c>
      <c r="Q27" s="59">
        <v>0.17199999999999999</v>
      </c>
      <c r="R27" s="59">
        <v>0.19</v>
      </c>
      <c r="S27" s="59">
        <v>0.215</v>
      </c>
      <c r="T27" s="59">
        <v>0.23599999999999999</v>
      </c>
      <c r="U27" s="59">
        <v>0.25800000000000001</v>
      </c>
      <c r="V27" s="59">
        <v>0.31</v>
      </c>
      <c r="W27" s="59">
        <v>0.312</v>
      </c>
      <c r="X27" s="59">
        <v>0.33500000000000002</v>
      </c>
      <c r="Y27" s="59">
        <v>0.41699999999999998</v>
      </c>
      <c r="Z27" s="59">
        <v>0.46400000000000002</v>
      </c>
      <c r="AA27" s="59">
        <v>0.52100000000000002</v>
      </c>
      <c r="AB27" s="59">
        <v>0.60699999999999998</v>
      </c>
      <c r="AC27" s="59">
        <v>0.80200000000000005</v>
      </c>
      <c r="AD27" s="59">
        <v>0.93899999999999995</v>
      </c>
      <c r="AE27" s="59">
        <v>1.137</v>
      </c>
      <c r="AF27" s="59">
        <v>1.252</v>
      </c>
      <c r="AG27" s="59">
        <v>1.446</v>
      </c>
      <c r="AH27" s="59">
        <v>1.77</v>
      </c>
      <c r="AI27" s="59">
        <v>2</v>
      </c>
      <c r="AJ27" s="59">
        <v>2.3740000000000001</v>
      </c>
      <c r="AK27" s="59">
        <v>2.7370000000000001</v>
      </c>
      <c r="AL27" s="59">
        <v>3.2629999999999999</v>
      </c>
      <c r="AM27" s="59">
        <v>2.2719999999999998</v>
      </c>
      <c r="AN27" s="59">
        <v>2.3570000000000002</v>
      </c>
      <c r="AO27" s="59">
        <v>2.4860000000000002</v>
      </c>
      <c r="AP27" s="59">
        <v>2.5979999999999999</v>
      </c>
      <c r="AQ27" s="59">
        <v>2.9359999999999999</v>
      </c>
      <c r="AR27" s="59">
        <v>3.2029999999999998</v>
      </c>
      <c r="AS27" s="59">
        <v>3.5049999999999999</v>
      </c>
      <c r="AT27" s="59">
        <v>3.879</v>
      </c>
      <c r="AU27" s="59">
        <v>4.1100000000000003</v>
      </c>
      <c r="AV27" s="59">
        <v>4.601</v>
      </c>
      <c r="AW27" s="59">
        <v>5.4569999999999999</v>
      </c>
      <c r="AX27" s="59">
        <v>5.7060000000000004</v>
      </c>
      <c r="AY27" s="59">
        <v>5.8289999999999997</v>
      </c>
      <c r="AZ27" s="59">
        <v>5.9119999999999999</v>
      </c>
      <c r="BA27" s="59">
        <v>6.0970000000000004</v>
      </c>
      <c r="BB27" s="59">
        <v>5.7839999999999998</v>
      </c>
      <c r="BC27" s="59">
        <v>6.05</v>
      </c>
      <c r="BD27" s="59">
        <v>6.2750000000000004</v>
      </c>
      <c r="BE27" s="59">
        <v>6.7649999999999997</v>
      </c>
      <c r="BF27" s="59">
        <v>6.9909999999999997</v>
      </c>
      <c r="BG27" s="59">
        <v>6.843</v>
      </c>
      <c r="BH27" s="59">
        <v>7.3540000000000001</v>
      </c>
      <c r="BI27" s="59">
        <v>7.9889999999999999</v>
      </c>
      <c r="BJ27" s="59">
        <v>8.3239999999999998</v>
      </c>
      <c r="BK27" s="59">
        <v>8.5280000000000005</v>
      </c>
      <c r="BL27" s="59">
        <v>8.8279999999999994</v>
      </c>
      <c r="BM27" s="59">
        <v>9.0709999999999997</v>
      </c>
      <c r="BN27" s="59">
        <v>9.2590000000000003</v>
      </c>
      <c r="BO27" s="59">
        <v>9.6669999999999998</v>
      </c>
      <c r="BP27" s="59">
        <v>10.071999999999999</v>
      </c>
      <c r="BQ27" s="59">
        <v>10.225</v>
      </c>
      <c r="BR27" s="59">
        <v>10.292</v>
      </c>
      <c r="BS27" s="59">
        <v>10.311999999999999</v>
      </c>
      <c r="BT27" s="59">
        <v>10.55</v>
      </c>
      <c r="BU27" s="59">
        <v>10.768000000000001</v>
      </c>
      <c r="BV27" s="59">
        <v>11.115</v>
      </c>
      <c r="BW27" s="59">
        <v>11.734</v>
      </c>
      <c r="BX27" s="59">
        <v>12.362</v>
      </c>
      <c r="BY27" s="59">
        <v>13.006</v>
      </c>
      <c r="BZ27" s="59">
        <v>13.561999999999999</v>
      </c>
    </row>
    <row r="28" spans="1:78" ht="25.5" x14ac:dyDescent="0.25">
      <c r="A28" s="58" t="s">
        <v>282</v>
      </c>
      <c r="B28" s="56" t="s">
        <v>283</v>
      </c>
      <c r="AF28" s="59">
        <v>1.1659999999999999</v>
      </c>
      <c r="AG28" s="59">
        <v>1.343</v>
      </c>
      <c r="AH28" s="59">
        <v>1.6459999999999999</v>
      </c>
      <c r="AI28" s="59">
        <v>1.8580000000000001</v>
      </c>
      <c r="AJ28" s="59">
        <v>2.2250000000000001</v>
      </c>
      <c r="AK28" s="59">
        <v>2.5640000000000001</v>
      </c>
      <c r="AL28" s="59">
        <v>3.0830000000000002</v>
      </c>
      <c r="AM28" s="59">
        <v>2.0790000000000002</v>
      </c>
      <c r="AN28" s="59">
        <v>2.1539999999999999</v>
      </c>
      <c r="AO28" s="59">
        <v>2.2519999999999998</v>
      </c>
      <c r="AP28" s="59">
        <v>2.359</v>
      </c>
      <c r="AQ28" s="59">
        <v>2.613</v>
      </c>
      <c r="AR28" s="59">
        <v>2.8889999999999998</v>
      </c>
      <c r="AS28" s="59">
        <v>3.1360000000000001</v>
      </c>
      <c r="AT28" s="59">
        <v>3.4870000000000001</v>
      </c>
      <c r="AU28" s="59">
        <v>3.66</v>
      </c>
      <c r="AV28" s="59">
        <v>3.8769999999999998</v>
      </c>
      <c r="AW28" s="59">
        <v>4.26</v>
      </c>
      <c r="AX28" s="59">
        <v>4.319</v>
      </c>
      <c r="AY28" s="59">
        <v>4.5709999999999997</v>
      </c>
      <c r="AZ28" s="59">
        <v>4.78</v>
      </c>
      <c r="BA28" s="59">
        <v>5.14</v>
      </c>
      <c r="BB28" s="59">
        <v>4.6689999999999996</v>
      </c>
      <c r="BC28" s="59">
        <v>4.8639999999999999</v>
      </c>
      <c r="BD28" s="59">
        <v>5.069</v>
      </c>
      <c r="BE28" s="59">
        <v>5.3609999999999998</v>
      </c>
      <c r="BF28" s="59">
        <v>5.5750000000000002</v>
      </c>
      <c r="BG28" s="59">
        <v>5.8410000000000002</v>
      </c>
      <c r="BH28" s="59">
        <v>6.3040000000000003</v>
      </c>
      <c r="BI28" s="59">
        <v>6.8150000000000004</v>
      </c>
      <c r="BJ28" s="59">
        <v>7.1520000000000001</v>
      </c>
      <c r="BK28" s="59">
        <v>7.1980000000000004</v>
      </c>
      <c r="BL28" s="59">
        <v>7.4240000000000004</v>
      </c>
      <c r="BM28" s="59">
        <v>7.585</v>
      </c>
      <c r="BN28" s="59">
        <v>7.7119999999999997</v>
      </c>
      <c r="BO28" s="59">
        <v>8.0519999999999996</v>
      </c>
      <c r="BP28" s="59">
        <v>8.2449999999999992</v>
      </c>
      <c r="BQ28" s="59">
        <v>8.3680000000000003</v>
      </c>
      <c r="BR28" s="59">
        <v>8.4459999999999997</v>
      </c>
      <c r="BS28" s="59">
        <v>8.65</v>
      </c>
      <c r="BT28" s="59">
        <v>8.7390000000000008</v>
      </c>
      <c r="BU28" s="59">
        <v>8.9649999999999999</v>
      </c>
      <c r="BV28" s="59">
        <v>9.3149999999999995</v>
      </c>
      <c r="BW28" s="59">
        <v>10.019</v>
      </c>
      <c r="BX28" s="59">
        <v>10.519</v>
      </c>
      <c r="BY28" s="59">
        <v>11.083</v>
      </c>
      <c r="BZ28" s="59">
        <v>11.46</v>
      </c>
    </row>
    <row r="29" spans="1:78" x14ac:dyDescent="0.25">
      <c r="A29" s="58" t="s">
        <v>284</v>
      </c>
      <c r="B29" s="56" t="s">
        <v>285</v>
      </c>
      <c r="AF29" s="59">
        <v>8.5000000000000006E-2</v>
      </c>
      <c r="AG29" s="59">
        <v>0.10299999999999999</v>
      </c>
      <c r="AH29" s="59">
        <v>0.124</v>
      </c>
      <c r="AI29" s="59">
        <v>0.14199999999999999</v>
      </c>
      <c r="AJ29" s="59">
        <v>0.15</v>
      </c>
      <c r="AK29" s="59">
        <v>0.17299999999999999</v>
      </c>
      <c r="AL29" s="59">
        <v>0.18</v>
      </c>
      <c r="AM29" s="59">
        <v>0.192</v>
      </c>
      <c r="AN29" s="59">
        <v>0.20300000000000001</v>
      </c>
      <c r="AO29" s="59">
        <v>0.23400000000000001</v>
      </c>
      <c r="AP29" s="59">
        <v>0.23899999999999999</v>
      </c>
      <c r="AQ29" s="59">
        <v>0.32400000000000001</v>
      </c>
      <c r="AR29" s="59">
        <v>0.314</v>
      </c>
      <c r="AS29" s="59">
        <v>0.36899999999999999</v>
      </c>
      <c r="AT29" s="59">
        <v>0.39200000000000002</v>
      </c>
      <c r="AU29" s="59">
        <v>0.45</v>
      </c>
      <c r="AV29" s="59">
        <v>0.72499999999999998</v>
      </c>
      <c r="AW29" s="59">
        <v>1.1970000000000001</v>
      </c>
      <c r="AX29" s="59">
        <v>1.387</v>
      </c>
      <c r="AY29" s="59">
        <v>1.258</v>
      </c>
      <c r="AZ29" s="59">
        <v>1.1319999999999999</v>
      </c>
      <c r="BA29" s="59">
        <v>0.95699999999999996</v>
      </c>
      <c r="BB29" s="59">
        <v>1.115</v>
      </c>
      <c r="BC29" s="59">
        <v>1.1859999999999999</v>
      </c>
      <c r="BD29" s="59">
        <v>1.2050000000000001</v>
      </c>
      <c r="BE29" s="59">
        <v>1.4039999999999999</v>
      </c>
      <c r="BF29" s="59">
        <v>1.4159999999999999</v>
      </c>
      <c r="BG29" s="59">
        <v>1.0029999999999999</v>
      </c>
      <c r="BH29" s="59">
        <v>1.05</v>
      </c>
      <c r="BI29" s="59">
        <v>1.175</v>
      </c>
      <c r="BJ29" s="59">
        <v>1.1719999999999999</v>
      </c>
      <c r="BK29" s="59">
        <v>1.33</v>
      </c>
      <c r="BL29" s="59">
        <v>1.4039999999999999</v>
      </c>
      <c r="BM29" s="59">
        <v>1.486</v>
      </c>
      <c r="BN29" s="59">
        <v>1.548</v>
      </c>
      <c r="BO29" s="59">
        <v>1.615</v>
      </c>
      <c r="BP29" s="59">
        <v>1.8260000000000001</v>
      </c>
      <c r="BQ29" s="59">
        <v>1.857</v>
      </c>
      <c r="BR29" s="59">
        <v>1.8460000000000001</v>
      </c>
      <c r="BS29" s="59">
        <v>1.6619999999999999</v>
      </c>
      <c r="BT29" s="59">
        <v>1.8109999999999999</v>
      </c>
      <c r="BU29" s="59">
        <v>1.8029999999999999</v>
      </c>
      <c r="BV29" s="59">
        <v>1.8</v>
      </c>
      <c r="BW29" s="59">
        <v>1.7150000000000001</v>
      </c>
      <c r="BX29" s="59">
        <v>1.843</v>
      </c>
      <c r="BY29" s="59">
        <v>1.923</v>
      </c>
      <c r="BZ29" s="59">
        <v>2.1019999999999999</v>
      </c>
    </row>
    <row r="30" spans="1:78" ht="25.5" x14ac:dyDescent="0.25">
      <c r="A30" s="58" t="s">
        <v>286</v>
      </c>
      <c r="B30" s="56" t="s">
        <v>287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  <c r="H30" s="59">
        <v>0</v>
      </c>
      <c r="I30" s="59">
        <v>0</v>
      </c>
      <c r="J30" s="59">
        <v>0</v>
      </c>
      <c r="K30" s="59">
        <v>0</v>
      </c>
      <c r="L30" s="59">
        <v>0</v>
      </c>
      <c r="M30" s="59">
        <v>0</v>
      </c>
      <c r="N30" s="59">
        <v>0</v>
      </c>
      <c r="O30" s="59">
        <v>0</v>
      </c>
      <c r="P30" s="59">
        <v>0</v>
      </c>
      <c r="Q30" s="59">
        <v>0</v>
      </c>
      <c r="R30" s="59">
        <v>0</v>
      </c>
      <c r="S30" s="59">
        <v>0</v>
      </c>
      <c r="T30" s="59">
        <v>0</v>
      </c>
      <c r="U30" s="59">
        <v>0</v>
      </c>
      <c r="V30" s="59">
        <v>0</v>
      </c>
      <c r="W30" s="59">
        <v>0</v>
      </c>
      <c r="X30" s="59">
        <v>0</v>
      </c>
      <c r="Y30" s="59">
        <v>0</v>
      </c>
      <c r="Z30" s="59">
        <v>0</v>
      </c>
      <c r="AA30" s="59">
        <v>0</v>
      </c>
      <c r="AB30" s="59">
        <v>0</v>
      </c>
      <c r="AC30" s="59">
        <v>0</v>
      </c>
      <c r="AD30" s="59">
        <v>0</v>
      </c>
      <c r="AE30" s="59">
        <v>0</v>
      </c>
      <c r="AF30" s="59">
        <v>0</v>
      </c>
      <c r="AG30" s="59">
        <v>0</v>
      </c>
      <c r="AH30" s="59">
        <v>0</v>
      </c>
      <c r="AI30" s="59">
        <v>0</v>
      </c>
      <c r="AJ30" s="59">
        <v>0</v>
      </c>
      <c r="AK30" s="59">
        <v>0</v>
      </c>
      <c r="AL30" s="59">
        <v>0</v>
      </c>
      <c r="AM30" s="59">
        <v>0</v>
      </c>
      <c r="AN30" s="59">
        <v>0</v>
      </c>
      <c r="AO30" s="59">
        <v>0</v>
      </c>
      <c r="AP30" s="59">
        <v>0</v>
      </c>
      <c r="AQ30" s="59">
        <v>0</v>
      </c>
      <c r="AR30" s="59">
        <v>0</v>
      </c>
      <c r="AS30" s="59">
        <v>0</v>
      </c>
      <c r="AT30" s="59">
        <v>0</v>
      </c>
      <c r="AU30" s="59">
        <v>-0.94099999999999995</v>
      </c>
      <c r="AV30" s="59">
        <v>-0.95699999999999996</v>
      </c>
      <c r="AW30" s="59">
        <v>-1.1200000000000001</v>
      </c>
      <c r="AX30" s="59">
        <v>-1.0649999999999999</v>
      </c>
      <c r="AY30" s="59">
        <v>-0.76</v>
      </c>
      <c r="AZ30" s="59">
        <v>-0.86499999999999999</v>
      </c>
      <c r="BA30" s="59">
        <v>-1.111</v>
      </c>
      <c r="BB30" s="59">
        <v>-2.1480000000000001</v>
      </c>
      <c r="BC30" s="59">
        <v>-2.1</v>
      </c>
      <c r="BD30" s="59">
        <v>-2.1659999999999999</v>
      </c>
      <c r="BE30" s="59">
        <v>-1.833</v>
      </c>
      <c r="BF30" s="59">
        <v>-1.2569999999999999</v>
      </c>
      <c r="BG30" s="59">
        <v>-0.84599999999999997</v>
      </c>
      <c r="BH30" s="59">
        <v>-1.306</v>
      </c>
      <c r="BI30" s="59">
        <v>-1.5580000000000001</v>
      </c>
      <c r="BJ30" s="59">
        <v>-1.3280000000000001</v>
      </c>
      <c r="BK30" s="59">
        <v>-1.24</v>
      </c>
      <c r="BL30" s="59">
        <v>-1.532</v>
      </c>
      <c r="BM30" s="59">
        <v>-1.3260000000000001</v>
      </c>
      <c r="BN30" s="59">
        <v>-1.286</v>
      </c>
      <c r="BO30" s="59">
        <v>-1.198</v>
      </c>
      <c r="BP30" s="59">
        <v>-1.3560000000000001</v>
      </c>
      <c r="BQ30" s="59">
        <v>-1.4390000000000001</v>
      </c>
      <c r="BR30" s="59">
        <v>-1.4470000000000001</v>
      </c>
      <c r="BS30" s="59">
        <v>-1.3340000000000001</v>
      </c>
      <c r="BT30" s="59">
        <v>-1.089</v>
      </c>
      <c r="BU30" s="59">
        <v>-0.92600000000000005</v>
      </c>
      <c r="BV30" s="59">
        <v>-0.76700000000000002</v>
      </c>
      <c r="BW30" s="59">
        <v>-0.76</v>
      </c>
      <c r="BX30" s="59">
        <v>-0.98299999999999998</v>
      </c>
      <c r="BY30" s="59">
        <v>-0.97199999999999998</v>
      </c>
      <c r="BZ30" s="59">
        <v>-1</v>
      </c>
    </row>
    <row r="31" spans="1:78" x14ac:dyDescent="0.25">
      <c r="A31" s="58" t="s">
        <v>288</v>
      </c>
      <c r="B31" s="56" t="s">
        <v>289</v>
      </c>
      <c r="C31" s="59">
        <v>0.27800000000000002</v>
      </c>
      <c r="D31" s="59">
        <v>0.32900000000000001</v>
      </c>
      <c r="E31" s="59">
        <v>0.42299999999999999</v>
      </c>
      <c r="F31" s="59">
        <v>0.5</v>
      </c>
      <c r="G31" s="59">
        <v>0.57699999999999996</v>
      </c>
      <c r="H31" s="59">
        <v>0.59899999999999998</v>
      </c>
      <c r="I31" s="59">
        <v>0.65100000000000002</v>
      </c>
      <c r="J31" s="59">
        <v>0.77200000000000002</v>
      </c>
      <c r="K31" s="59">
        <v>0.86299999999999999</v>
      </c>
      <c r="L31" s="59">
        <v>1.012</v>
      </c>
      <c r="M31" s="59">
        <v>1.117</v>
      </c>
      <c r="N31" s="59">
        <v>1.2070000000000001</v>
      </c>
      <c r="O31" s="59">
        <v>1.3120000000000001</v>
      </c>
      <c r="P31" s="59">
        <v>1.4970000000000001</v>
      </c>
      <c r="Q31" s="59">
        <v>1.673</v>
      </c>
      <c r="R31" s="59">
        <v>1.843</v>
      </c>
      <c r="S31" s="59">
        <v>2.0169999999999999</v>
      </c>
      <c r="T31" s="59">
        <v>2.1949999999999998</v>
      </c>
      <c r="U31" s="59">
        <v>2.3610000000000002</v>
      </c>
      <c r="V31" s="59">
        <v>2.64</v>
      </c>
      <c r="W31" s="59">
        <v>2.8519999999999999</v>
      </c>
      <c r="X31" s="59">
        <v>3.1179999999999999</v>
      </c>
      <c r="Y31" s="59">
        <v>3.5539999999999998</v>
      </c>
      <c r="Z31" s="59">
        <v>4.0469999999999997</v>
      </c>
      <c r="AA31" s="59">
        <v>4.298</v>
      </c>
      <c r="AB31" s="59">
        <v>5.3949999999999996</v>
      </c>
      <c r="AC31" s="59">
        <v>6.5170000000000003</v>
      </c>
      <c r="AD31" s="59">
        <v>7.7990000000000004</v>
      </c>
      <c r="AE31" s="59">
        <v>9.0459999999999994</v>
      </c>
      <c r="AF31" s="59">
        <v>10.744999999999999</v>
      </c>
      <c r="AG31" s="59">
        <v>12.468</v>
      </c>
      <c r="AH31" s="59">
        <v>14.81</v>
      </c>
      <c r="AI31" s="59">
        <v>17.402999999999999</v>
      </c>
      <c r="AJ31" s="59">
        <v>20.677</v>
      </c>
      <c r="AK31" s="59">
        <v>23.123000000000001</v>
      </c>
      <c r="AL31" s="59">
        <v>25.571000000000002</v>
      </c>
      <c r="AM31" s="59">
        <v>27.539000000000001</v>
      </c>
      <c r="AN31" s="59">
        <v>29.344999999999999</v>
      </c>
      <c r="AO31" s="59">
        <v>30.911000000000001</v>
      </c>
      <c r="AP31" s="59">
        <v>32.85</v>
      </c>
      <c r="AQ31" s="59">
        <v>34.896000000000001</v>
      </c>
      <c r="AR31" s="59">
        <v>36.292999999999999</v>
      </c>
      <c r="AS31" s="59">
        <v>39.08</v>
      </c>
      <c r="AT31" s="59">
        <v>40.378999999999998</v>
      </c>
      <c r="AU31" s="59">
        <v>42.058</v>
      </c>
      <c r="AV31" s="59">
        <v>43.405000000000001</v>
      </c>
      <c r="AW31" s="59">
        <v>44.460999999999999</v>
      </c>
      <c r="AX31" s="59">
        <v>45.601999999999997</v>
      </c>
      <c r="AY31" s="59">
        <v>46.835999999999999</v>
      </c>
      <c r="AZ31" s="59">
        <v>47.576999999999998</v>
      </c>
      <c r="BA31" s="59">
        <v>48.741</v>
      </c>
      <c r="BB31" s="59">
        <v>49.872</v>
      </c>
      <c r="BC31" s="59">
        <v>51.591000000000001</v>
      </c>
      <c r="BD31" s="59">
        <v>52.935000000000002</v>
      </c>
      <c r="BE31" s="59">
        <v>54.954999999999998</v>
      </c>
      <c r="BF31" s="59">
        <v>57.247</v>
      </c>
      <c r="BG31" s="59">
        <v>60.085000000000001</v>
      </c>
      <c r="BH31" s="59">
        <v>63.127000000000002</v>
      </c>
      <c r="BI31" s="59">
        <v>66.278000000000006</v>
      </c>
      <c r="BJ31" s="59">
        <v>69.962000000000003</v>
      </c>
      <c r="BK31" s="59">
        <v>71.98</v>
      </c>
      <c r="BL31" s="59">
        <v>74.825999999999993</v>
      </c>
      <c r="BM31" s="59">
        <v>78.125</v>
      </c>
      <c r="BN31" s="59">
        <v>80.153999999999996</v>
      </c>
      <c r="BO31" s="59">
        <v>82.206000000000003</v>
      </c>
      <c r="BP31" s="59">
        <v>82.739000000000004</v>
      </c>
      <c r="BQ31" s="59">
        <v>82.668999999999997</v>
      </c>
      <c r="BR31" s="59">
        <v>83.326999999999998</v>
      </c>
      <c r="BS31" s="59">
        <v>85.932000000000002</v>
      </c>
      <c r="BT31" s="59">
        <v>88.245999999999995</v>
      </c>
      <c r="BU31" s="59">
        <v>90.572000000000003</v>
      </c>
      <c r="BV31" s="59">
        <v>90.819000000000003</v>
      </c>
      <c r="BW31" s="59">
        <v>94.441999999999993</v>
      </c>
      <c r="BX31" s="59">
        <v>103.21299999999999</v>
      </c>
      <c r="BY31" s="59">
        <v>107.086</v>
      </c>
      <c r="BZ31" s="59">
        <v>110.568</v>
      </c>
    </row>
    <row r="32" spans="1:78" ht="25.5" x14ac:dyDescent="0.25">
      <c r="A32" s="58" t="s">
        <v>290</v>
      </c>
      <c r="B32" s="56" t="s">
        <v>291</v>
      </c>
      <c r="AF32" s="59">
        <v>-8.6999999999999994E-2</v>
      </c>
      <c r="AG32" s="59">
        <v>-9.0999999999999998E-2</v>
      </c>
      <c r="AH32" s="59">
        <v>-0.154</v>
      </c>
      <c r="AI32" s="59">
        <v>-0.13100000000000001</v>
      </c>
      <c r="AJ32" s="59">
        <v>-0.13400000000000001</v>
      </c>
      <c r="AK32" s="59">
        <v>-0.17699999999999999</v>
      </c>
      <c r="AL32" s="59">
        <v>-0.20100000000000001</v>
      </c>
      <c r="AM32" s="59">
        <v>-0.151</v>
      </c>
      <c r="AN32" s="59">
        <v>-4.2999999999999997E-2</v>
      </c>
      <c r="AO32" s="59">
        <v>-0.04</v>
      </c>
      <c r="AP32" s="59">
        <v>2.9000000000000001E-2</v>
      </c>
      <c r="AQ32" s="59">
        <v>4.8000000000000001E-2</v>
      </c>
      <c r="AR32" s="59">
        <v>0.106</v>
      </c>
      <c r="AS32" s="59">
        <v>0.16700000000000001</v>
      </c>
      <c r="AT32" s="59">
        <v>-8.1000000000000003E-2</v>
      </c>
      <c r="AU32" s="59">
        <v>-4.1000000000000002E-2</v>
      </c>
      <c r="AV32" s="59">
        <v>-9.9000000000000005E-2</v>
      </c>
      <c r="AW32" s="59">
        <v>-0.2</v>
      </c>
      <c r="AX32" s="59">
        <v>-0.34699999999999998</v>
      </c>
      <c r="AY32" s="59">
        <v>-0.32700000000000001</v>
      </c>
      <c r="AZ32" s="59">
        <v>-0.42199999999999999</v>
      </c>
      <c r="BA32" s="59">
        <v>-0.504</v>
      </c>
      <c r="BB32" s="59">
        <v>-0.505</v>
      </c>
      <c r="BC32" s="59">
        <v>-0.51</v>
      </c>
      <c r="BD32" s="59">
        <v>-0.52800000000000002</v>
      </c>
      <c r="BE32" s="59">
        <v>-0.58899999999999997</v>
      </c>
      <c r="BF32" s="59">
        <v>-0.64</v>
      </c>
      <c r="BG32" s="59">
        <v>-0.67500000000000004</v>
      </c>
      <c r="BH32" s="59">
        <v>-0.61799999999999999</v>
      </c>
      <c r="BI32" s="59">
        <v>-0.54300000000000004</v>
      </c>
      <c r="BJ32" s="59">
        <v>-0.27900000000000003</v>
      </c>
      <c r="BK32" s="59">
        <v>-0.127</v>
      </c>
      <c r="BL32" s="59">
        <v>-0.3</v>
      </c>
      <c r="BM32" s="59">
        <v>-0.39700000000000002</v>
      </c>
      <c r="BN32" s="59">
        <v>-0.871</v>
      </c>
      <c r="BO32" s="59">
        <v>-0.32300000000000001</v>
      </c>
      <c r="BP32" s="59">
        <v>-0.495</v>
      </c>
      <c r="BQ32" s="59">
        <v>-0.20699999999999999</v>
      </c>
      <c r="BR32" s="59">
        <v>-0.38200000000000001</v>
      </c>
      <c r="BS32" s="59">
        <v>0.14899999999999999</v>
      </c>
      <c r="BT32" s="59">
        <v>0.248</v>
      </c>
      <c r="BU32" s="59">
        <v>0.14499999999999999</v>
      </c>
      <c r="BV32" s="59">
        <v>-0.995</v>
      </c>
      <c r="BW32" s="59">
        <v>-1.0780000000000001</v>
      </c>
      <c r="BX32" s="59">
        <v>-0.54700000000000004</v>
      </c>
      <c r="BY32" s="59">
        <v>-0.82099999999999995</v>
      </c>
      <c r="BZ32" s="59">
        <v>0.32200000000000001</v>
      </c>
    </row>
    <row r="33" spans="1:78" x14ac:dyDescent="0.25">
      <c r="A33" s="55"/>
      <c r="B33" s="57" t="s">
        <v>71</v>
      </c>
    </row>
    <row r="34" spans="1:78" x14ac:dyDescent="0.25">
      <c r="A34" s="55"/>
      <c r="B34" s="57" t="s">
        <v>292</v>
      </c>
    </row>
    <row r="35" spans="1:78" x14ac:dyDescent="0.25">
      <c r="A35" s="55"/>
      <c r="B35" s="57" t="s">
        <v>251</v>
      </c>
    </row>
    <row r="36" spans="1:78" x14ac:dyDescent="0.25">
      <c r="A36" s="58" t="s">
        <v>288</v>
      </c>
      <c r="B36" s="56" t="s">
        <v>289</v>
      </c>
      <c r="C36" s="59">
        <v>0.27800000000000002</v>
      </c>
      <c r="D36" s="59">
        <v>0.32900000000000001</v>
      </c>
      <c r="E36" s="59">
        <v>0.42299999999999999</v>
      </c>
      <c r="F36" s="59">
        <v>0.5</v>
      </c>
      <c r="G36" s="59">
        <v>0.57699999999999996</v>
      </c>
      <c r="H36" s="59">
        <v>0.59899999999999998</v>
      </c>
      <c r="I36" s="59">
        <v>0.65100000000000002</v>
      </c>
      <c r="J36" s="59">
        <v>0.77200000000000002</v>
      </c>
      <c r="K36" s="59">
        <v>0.86299999999999999</v>
      </c>
      <c r="L36" s="59">
        <v>1.012</v>
      </c>
      <c r="M36" s="59">
        <v>1.117</v>
      </c>
      <c r="N36" s="59">
        <v>1.2070000000000001</v>
      </c>
      <c r="O36" s="59">
        <v>1.3120000000000001</v>
      </c>
      <c r="P36" s="59">
        <v>1.4970000000000001</v>
      </c>
      <c r="Q36" s="59">
        <v>1.673</v>
      </c>
      <c r="R36" s="59">
        <v>1.843</v>
      </c>
      <c r="S36" s="59">
        <v>2.0169999999999999</v>
      </c>
      <c r="T36" s="59">
        <v>2.1949999999999998</v>
      </c>
      <c r="U36" s="59">
        <v>2.3610000000000002</v>
      </c>
      <c r="V36" s="59">
        <v>2.64</v>
      </c>
      <c r="W36" s="59">
        <v>2.8519999999999999</v>
      </c>
      <c r="X36" s="59">
        <v>3.1179999999999999</v>
      </c>
      <c r="Y36" s="59">
        <v>3.5539999999999998</v>
      </c>
      <c r="Z36" s="59">
        <v>4.0469999999999997</v>
      </c>
      <c r="AA36" s="59">
        <v>4.298</v>
      </c>
      <c r="AB36" s="59">
        <v>5.3949999999999996</v>
      </c>
      <c r="AC36" s="59">
        <v>6.5170000000000003</v>
      </c>
      <c r="AD36" s="59">
        <v>7.7990000000000004</v>
      </c>
      <c r="AE36" s="59">
        <v>9.0459999999999994</v>
      </c>
      <c r="AF36" s="59">
        <v>10.744999999999999</v>
      </c>
      <c r="AG36" s="59">
        <v>12.468</v>
      </c>
      <c r="AH36" s="59">
        <v>14.81</v>
      </c>
      <c r="AI36" s="59">
        <v>17.402999999999999</v>
      </c>
      <c r="AJ36" s="59">
        <v>20.677</v>
      </c>
      <c r="AK36" s="59">
        <v>23.123000000000001</v>
      </c>
      <c r="AL36" s="59">
        <v>25.571000000000002</v>
      </c>
      <c r="AM36" s="59">
        <v>27.539000000000001</v>
      </c>
      <c r="AN36" s="59">
        <v>29.344999999999999</v>
      </c>
      <c r="AO36" s="59">
        <v>30.911000000000001</v>
      </c>
      <c r="AP36" s="59">
        <v>32.85</v>
      </c>
      <c r="AQ36" s="59">
        <v>34.896000000000001</v>
      </c>
      <c r="AR36" s="59">
        <v>36.292999999999999</v>
      </c>
      <c r="AS36" s="59">
        <v>39.08</v>
      </c>
      <c r="AT36" s="59">
        <v>40.378999999999998</v>
      </c>
      <c r="AU36" s="59">
        <v>42.058</v>
      </c>
      <c r="AV36" s="59">
        <v>43.405000000000001</v>
      </c>
      <c r="AW36" s="59">
        <v>44.460999999999999</v>
      </c>
      <c r="AX36" s="59">
        <v>45.601999999999997</v>
      </c>
      <c r="AY36" s="59">
        <v>46.835999999999999</v>
      </c>
      <c r="AZ36" s="59">
        <v>47.576999999999998</v>
      </c>
      <c r="BA36" s="59">
        <v>48.741</v>
      </c>
      <c r="BB36" s="59">
        <v>49.872</v>
      </c>
      <c r="BC36" s="59">
        <v>51.591000000000001</v>
      </c>
      <c r="BD36" s="59">
        <v>52.935000000000002</v>
      </c>
      <c r="BE36" s="59">
        <v>54.954999999999998</v>
      </c>
      <c r="BF36" s="59">
        <v>57.247</v>
      </c>
      <c r="BG36" s="59">
        <v>60.085000000000001</v>
      </c>
      <c r="BH36" s="59">
        <v>63.127000000000002</v>
      </c>
      <c r="BI36" s="59">
        <v>66.278000000000006</v>
      </c>
      <c r="BJ36" s="59">
        <v>69.962000000000003</v>
      </c>
      <c r="BK36" s="59">
        <v>71.98</v>
      </c>
      <c r="BL36" s="59">
        <v>74.825999999999993</v>
      </c>
      <c r="BM36" s="59">
        <v>78.125</v>
      </c>
      <c r="BN36" s="59">
        <v>80.153999999999996</v>
      </c>
      <c r="BO36" s="59">
        <v>82.206000000000003</v>
      </c>
      <c r="BP36" s="59">
        <v>82.739000000000004</v>
      </c>
      <c r="BQ36" s="59">
        <v>82.668999999999997</v>
      </c>
      <c r="BR36" s="59">
        <v>83.326999999999998</v>
      </c>
      <c r="BS36" s="59">
        <v>85.932000000000002</v>
      </c>
      <c r="BT36" s="59">
        <v>88.245999999999995</v>
      </c>
      <c r="BU36" s="59">
        <v>90.572000000000003</v>
      </c>
      <c r="BV36" s="59">
        <v>90.819000000000003</v>
      </c>
      <c r="BW36" s="59">
        <v>94.441999999999993</v>
      </c>
      <c r="BX36" s="59">
        <v>103.21299999999999</v>
      </c>
      <c r="BY36" s="59">
        <v>107.086</v>
      </c>
      <c r="BZ36" s="59">
        <v>110.568</v>
      </c>
    </row>
    <row r="37" spans="1:78" ht="25.5" x14ac:dyDescent="0.25">
      <c r="A37" s="58" t="s">
        <v>293</v>
      </c>
      <c r="B37" s="56" t="s">
        <v>294</v>
      </c>
      <c r="C37" s="59">
        <v>1.9059999999999999</v>
      </c>
      <c r="D37" s="59">
        <v>2.319</v>
      </c>
      <c r="E37" s="59">
        <v>2.9870000000000001</v>
      </c>
      <c r="F37" s="59">
        <v>3.625</v>
      </c>
      <c r="G37" s="59">
        <v>3.8239999999999998</v>
      </c>
      <c r="H37" s="59">
        <v>4.0469999999999997</v>
      </c>
      <c r="I37" s="59">
        <v>4.3579999999999997</v>
      </c>
      <c r="J37" s="59">
        <v>4.7729999999999997</v>
      </c>
      <c r="K37" s="59">
        <v>5.4139999999999997</v>
      </c>
      <c r="L37" s="59">
        <v>6.2210000000000001</v>
      </c>
      <c r="M37" s="59">
        <v>6.883</v>
      </c>
      <c r="N37" s="59">
        <v>7.4859999999999998</v>
      </c>
      <c r="O37" s="59">
        <v>8.2360000000000007</v>
      </c>
      <c r="P37" s="59">
        <v>9.3040000000000003</v>
      </c>
      <c r="Q37" s="59">
        <v>10.606999999999999</v>
      </c>
      <c r="R37" s="59">
        <v>11.904</v>
      </c>
      <c r="S37" s="59">
        <v>12.747999999999999</v>
      </c>
      <c r="T37" s="59">
        <v>13.839</v>
      </c>
      <c r="U37" s="59">
        <v>14.599</v>
      </c>
      <c r="V37" s="59">
        <v>15.577999999999999</v>
      </c>
      <c r="W37" s="59">
        <v>17.762</v>
      </c>
      <c r="X37" s="59">
        <v>18.614999999999998</v>
      </c>
      <c r="Y37" s="59">
        <v>20.260999999999999</v>
      </c>
      <c r="Z37" s="59">
        <v>22.776</v>
      </c>
      <c r="AA37" s="59">
        <v>26.183</v>
      </c>
      <c r="AB37" s="59">
        <v>28.314</v>
      </c>
      <c r="AC37" s="59">
        <v>33.786000000000001</v>
      </c>
      <c r="AD37" s="59">
        <v>40.729999999999997</v>
      </c>
      <c r="AE37" s="59">
        <v>43.381999999999998</v>
      </c>
      <c r="AF37" s="59">
        <v>50.835000000000001</v>
      </c>
      <c r="AG37" s="59">
        <v>60.503999999999998</v>
      </c>
      <c r="AH37" s="59">
        <v>67.397000000000006</v>
      </c>
      <c r="AI37" s="59">
        <v>76.531000000000006</v>
      </c>
      <c r="AJ37" s="59">
        <v>89.525999999999996</v>
      </c>
      <c r="AK37" s="59">
        <v>99.284000000000006</v>
      </c>
      <c r="AL37" s="59">
        <v>110.30800000000001</v>
      </c>
      <c r="AM37" s="59">
        <v>118.726</v>
      </c>
      <c r="AN37" s="59">
        <v>125.709</v>
      </c>
      <c r="AO37" s="59">
        <v>133.648</v>
      </c>
      <c r="AP37" s="59">
        <v>142.12200000000001</v>
      </c>
      <c r="AQ37" s="59">
        <v>148.578</v>
      </c>
      <c r="AR37" s="59">
        <v>156.27199999999999</v>
      </c>
      <c r="AS37" s="59">
        <v>160.751</v>
      </c>
      <c r="AT37" s="59">
        <v>164.20099999999999</v>
      </c>
      <c r="AU37" s="59">
        <v>170.13200000000001</v>
      </c>
      <c r="AV37" s="59">
        <v>181.893</v>
      </c>
      <c r="AW37" s="59">
        <v>191.173</v>
      </c>
      <c r="AX37" s="59">
        <v>203.16399999999999</v>
      </c>
      <c r="AY37" s="59">
        <v>210.05600000000001</v>
      </c>
      <c r="AZ37" s="59">
        <v>217.976</v>
      </c>
      <c r="BA37" s="59">
        <v>225.15299999999999</v>
      </c>
      <c r="BB37" s="59">
        <v>228.69200000000001</v>
      </c>
      <c r="BC37" s="59">
        <v>231.40600000000001</v>
      </c>
      <c r="BD37" s="59">
        <v>239.33099999999999</v>
      </c>
      <c r="BE37" s="59">
        <v>244.88300000000001</v>
      </c>
      <c r="BF37" s="59">
        <v>258.892</v>
      </c>
      <c r="BG37" s="59">
        <v>270.94099999999997</v>
      </c>
      <c r="BH37" s="59">
        <v>281.529</v>
      </c>
      <c r="BI37" s="59">
        <v>291.87</v>
      </c>
      <c r="BJ37" s="59">
        <v>295.2</v>
      </c>
      <c r="BK37" s="59">
        <v>290.86700000000002</v>
      </c>
      <c r="BL37" s="59">
        <v>294.78500000000003</v>
      </c>
      <c r="BM37" s="59">
        <v>312.12099999999998</v>
      </c>
      <c r="BN37" s="59">
        <v>321.26299999999998</v>
      </c>
      <c r="BO37" s="59">
        <v>330.661</v>
      </c>
      <c r="BP37" s="59">
        <v>338.98</v>
      </c>
      <c r="BQ37" s="59">
        <v>349.75700000000001</v>
      </c>
      <c r="BR37" s="59">
        <v>358.24799999999999</v>
      </c>
      <c r="BS37" s="59">
        <v>374.58600000000001</v>
      </c>
      <c r="BT37" s="59">
        <v>389.53699999999998</v>
      </c>
      <c r="BU37" s="59">
        <v>409.02100000000002</v>
      </c>
      <c r="BV37" s="59">
        <v>390.30500000000001</v>
      </c>
      <c r="BW37" s="59">
        <v>416.39600000000002</v>
      </c>
      <c r="BX37" s="59">
        <v>441.91399999999999</v>
      </c>
      <c r="BY37" s="59">
        <v>446.58</v>
      </c>
      <c r="BZ37" s="59">
        <v>453.67700000000002</v>
      </c>
    </row>
    <row r="38" spans="1:78" x14ac:dyDescent="0.25">
      <c r="A38" s="58" t="s">
        <v>295</v>
      </c>
      <c r="B38" s="56" t="s">
        <v>296</v>
      </c>
      <c r="C38" s="59">
        <v>1.6040000000000001</v>
      </c>
      <c r="D38" s="59">
        <v>1.9550000000000001</v>
      </c>
      <c r="E38" s="59">
        <v>2.5369999999999999</v>
      </c>
      <c r="F38" s="59">
        <v>3.06</v>
      </c>
      <c r="G38" s="59">
        <v>3.2250000000000001</v>
      </c>
      <c r="H38" s="59">
        <v>3.399</v>
      </c>
      <c r="I38" s="59">
        <v>3.6379999999999999</v>
      </c>
      <c r="J38" s="59">
        <v>3.9729999999999999</v>
      </c>
      <c r="K38" s="59">
        <v>4.4989999999999997</v>
      </c>
      <c r="L38" s="59">
        <v>5.1280000000000001</v>
      </c>
      <c r="M38" s="59">
        <v>5.6929999999999996</v>
      </c>
      <c r="N38" s="59">
        <v>6.1260000000000003</v>
      </c>
      <c r="O38" s="59">
        <v>6.7359999999999998</v>
      </c>
      <c r="P38" s="59">
        <v>7.5780000000000003</v>
      </c>
      <c r="Q38" s="59">
        <v>8.6359999999999992</v>
      </c>
      <c r="R38" s="59">
        <v>9.66</v>
      </c>
      <c r="S38" s="59">
        <v>10.297000000000001</v>
      </c>
      <c r="T38" s="59">
        <v>11.12</v>
      </c>
      <c r="U38" s="59">
        <v>11.747</v>
      </c>
      <c r="V38" s="59">
        <v>12.16</v>
      </c>
      <c r="W38" s="59">
        <v>15.215</v>
      </c>
      <c r="X38" s="59">
        <v>16.033999999999999</v>
      </c>
      <c r="Y38" s="59">
        <v>17.472999999999999</v>
      </c>
      <c r="Z38" s="59">
        <v>19.664000000000001</v>
      </c>
      <c r="AA38" s="59">
        <v>21.402999999999999</v>
      </c>
      <c r="AB38" s="59">
        <v>24.596</v>
      </c>
      <c r="AC38" s="59">
        <v>27.577000000000002</v>
      </c>
      <c r="AD38" s="59">
        <v>32.85</v>
      </c>
      <c r="AE38" s="59">
        <v>34.502000000000002</v>
      </c>
      <c r="AF38" s="59">
        <v>40.323</v>
      </c>
      <c r="AG38" s="59">
        <v>48.771999999999998</v>
      </c>
      <c r="AH38" s="59">
        <v>53.631</v>
      </c>
      <c r="AI38" s="59">
        <v>60.207000000000001</v>
      </c>
      <c r="AJ38" s="59">
        <v>70.442999999999998</v>
      </c>
      <c r="AK38" s="59">
        <v>77.734999999999999</v>
      </c>
      <c r="AL38" s="59">
        <v>84.742999999999995</v>
      </c>
      <c r="AM38" s="59">
        <v>93.076999999999998</v>
      </c>
      <c r="AN38" s="59">
        <v>98.361000000000004</v>
      </c>
      <c r="AO38" s="59">
        <v>105.176</v>
      </c>
      <c r="AP38" s="59">
        <v>111.91</v>
      </c>
      <c r="AQ38" s="59">
        <v>117.009</v>
      </c>
      <c r="AR38" s="59">
        <v>121.205</v>
      </c>
      <c r="AS38" s="59">
        <v>123.456</v>
      </c>
      <c r="AT38" s="59">
        <v>124.01300000000001</v>
      </c>
      <c r="AU38" s="59">
        <v>126.25</v>
      </c>
      <c r="AV38" s="59">
        <v>135.53100000000001</v>
      </c>
      <c r="AW38" s="59">
        <v>140.94200000000001</v>
      </c>
      <c r="AX38" s="59">
        <v>149.16300000000001</v>
      </c>
      <c r="AY38" s="59">
        <v>154.17599999999999</v>
      </c>
      <c r="AZ38" s="59">
        <v>159.88499999999999</v>
      </c>
      <c r="BA38" s="59">
        <v>165.46600000000001</v>
      </c>
      <c r="BB38" s="59">
        <v>167.89</v>
      </c>
      <c r="BC38" s="59">
        <v>169.60400000000001</v>
      </c>
      <c r="BD38" s="59">
        <v>175.55699999999999</v>
      </c>
      <c r="BE38" s="59">
        <v>179.233</v>
      </c>
      <c r="BF38" s="59">
        <v>188.923</v>
      </c>
      <c r="BG38" s="59">
        <v>196.761</v>
      </c>
      <c r="BH38" s="59">
        <v>205.024</v>
      </c>
      <c r="BI38" s="59">
        <v>210.55699999999999</v>
      </c>
      <c r="BJ38" s="59">
        <v>211.56299999999999</v>
      </c>
      <c r="BK38" s="59">
        <v>202.84899999999999</v>
      </c>
      <c r="BL38" s="59">
        <v>212.381</v>
      </c>
      <c r="BM38" s="59">
        <v>224.43100000000001</v>
      </c>
      <c r="BN38" s="59">
        <v>229.529</v>
      </c>
      <c r="BO38" s="59">
        <v>234.108</v>
      </c>
      <c r="BP38" s="59">
        <v>240.011</v>
      </c>
      <c r="BQ38" s="59">
        <v>249.66499999999999</v>
      </c>
      <c r="BR38" s="59">
        <v>256.97699999999998</v>
      </c>
      <c r="BS38" s="59">
        <v>270.988</v>
      </c>
      <c r="BT38" s="59">
        <v>282.83300000000003</v>
      </c>
      <c r="BU38" s="59">
        <v>292.04899999999998</v>
      </c>
      <c r="BV38" s="59">
        <v>273.60599999999999</v>
      </c>
      <c r="BW38" s="59">
        <v>307.94299999999998</v>
      </c>
      <c r="BX38" s="59">
        <v>319.03899999999999</v>
      </c>
      <c r="BY38" s="59">
        <v>318.565</v>
      </c>
      <c r="BZ38" s="59">
        <v>324.65499999999997</v>
      </c>
    </row>
    <row r="39" spans="1:78" x14ac:dyDescent="0.25">
      <c r="A39" s="58" t="s">
        <v>297</v>
      </c>
      <c r="B39" s="56" t="s">
        <v>298</v>
      </c>
      <c r="C39" s="59">
        <v>0.93600000000000005</v>
      </c>
      <c r="D39" s="59">
        <v>1.1299999999999999</v>
      </c>
      <c r="E39" s="59">
        <v>1.5329999999999999</v>
      </c>
      <c r="F39" s="59">
        <v>1.7350000000000001</v>
      </c>
      <c r="G39" s="59">
        <v>1.73</v>
      </c>
      <c r="H39" s="59">
        <v>1.8120000000000001</v>
      </c>
      <c r="I39" s="59">
        <v>1.7889999999999999</v>
      </c>
      <c r="J39" s="59">
        <v>1.891</v>
      </c>
      <c r="K39" s="59">
        <v>2.15</v>
      </c>
      <c r="L39" s="59">
        <v>2.3719999999999999</v>
      </c>
      <c r="M39" s="59">
        <v>2.7120000000000002</v>
      </c>
      <c r="N39" s="59">
        <v>3.0139999999999998</v>
      </c>
      <c r="O39" s="59">
        <v>3.3149999999999999</v>
      </c>
      <c r="P39" s="59">
        <v>3.7349999999999999</v>
      </c>
      <c r="Q39" s="59">
        <v>4.3579999999999997</v>
      </c>
      <c r="R39" s="59">
        <v>4.9619999999999997</v>
      </c>
      <c r="S39" s="59">
        <v>5.2270000000000003</v>
      </c>
      <c r="T39" s="59">
        <v>5.7770000000000001</v>
      </c>
      <c r="U39" s="59">
        <v>6.0949999999999998</v>
      </c>
      <c r="V39" s="59">
        <v>7.766</v>
      </c>
      <c r="W39" s="59">
        <v>10.224</v>
      </c>
      <c r="X39" s="59">
        <v>10.599</v>
      </c>
      <c r="Y39" s="59">
        <v>11.874000000000001</v>
      </c>
      <c r="Z39" s="59">
        <v>13.423999999999999</v>
      </c>
      <c r="AA39" s="59">
        <v>14.263999999999999</v>
      </c>
      <c r="AB39" s="59">
        <v>17.096</v>
      </c>
      <c r="AC39" s="59">
        <v>19.391999999999999</v>
      </c>
      <c r="AD39" s="59">
        <v>23.757000000000001</v>
      </c>
      <c r="AE39" s="59">
        <v>23.856999999999999</v>
      </c>
      <c r="AF39" s="59">
        <v>28.036999999999999</v>
      </c>
      <c r="AG39" s="59">
        <v>33.954000000000001</v>
      </c>
      <c r="AH39" s="59">
        <v>37.177</v>
      </c>
      <c r="AI39" s="59">
        <v>42.642000000000003</v>
      </c>
      <c r="AJ39" s="59">
        <v>50.283999999999999</v>
      </c>
      <c r="AK39" s="59">
        <v>54.847000000000001</v>
      </c>
      <c r="AL39" s="59">
        <v>58.527000000000001</v>
      </c>
      <c r="AM39" s="59">
        <v>63.170999999999999</v>
      </c>
      <c r="AN39" s="59">
        <v>65.587000000000003</v>
      </c>
      <c r="AO39" s="59">
        <v>70.739000000000004</v>
      </c>
      <c r="AP39" s="59">
        <v>75.161000000000001</v>
      </c>
      <c r="AQ39" s="59">
        <v>77.734999999999999</v>
      </c>
      <c r="AR39" s="59">
        <v>79.397000000000006</v>
      </c>
      <c r="AS39" s="59">
        <v>80.831999999999994</v>
      </c>
      <c r="AT39" s="59">
        <v>80.921999999999997</v>
      </c>
      <c r="AU39" s="59">
        <v>81.070999999999998</v>
      </c>
      <c r="AV39" s="59">
        <v>85.494</v>
      </c>
      <c r="AW39" s="59">
        <v>89.582999999999998</v>
      </c>
      <c r="AX39" s="59">
        <v>96.341999999999999</v>
      </c>
      <c r="AY39" s="59">
        <v>99.159000000000006</v>
      </c>
      <c r="AZ39" s="59">
        <v>102.04600000000001</v>
      </c>
      <c r="BA39" s="59">
        <v>106.145</v>
      </c>
      <c r="BB39" s="59">
        <v>107.333</v>
      </c>
      <c r="BC39" s="59">
        <v>108.751</v>
      </c>
      <c r="BD39" s="59">
        <v>110.58</v>
      </c>
      <c r="BE39" s="59">
        <v>113.749</v>
      </c>
      <c r="BF39" s="59">
        <v>120.32299999999999</v>
      </c>
      <c r="BG39" s="59">
        <v>126.72199999999999</v>
      </c>
      <c r="BH39" s="59">
        <v>131.78100000000001</v>
      </c>
      <c r="BI39" s="59">
        <v>136.67400000000001</v>
      </c>
      <c r="BJ39" s="59">
        <v>137.80600000000001</v>
      </c>
      <c r="BK39" s="59">
        <v>130.58000000000001</v>
      </c>
      <c r="BL39" s="59">
        <v>135.833</v>
      </c>
      <c r="BM39" s="59">
        <v>140.84800000000001</v>
      </c>
      <c r="BN39" s="59">
        <v>142.839</v>
      </c>
      <c r="BO39" s="59">
        <v>144.91800000000001</v>
      </c>
      <c r="BP39" s="59">
        <v>148.922</v>
      </c>
      <c r="BQ39" s="59">
        <v>152.167</v>
      </c>
      <c r="BR39" s="59">
        <v>154.96700000000001</v>
      </c>
      <c r="BS39" s="59">
        <v>162.452</v>
      </c>
      <c r="BT39" s="59">
        <v>168.17699999999999</v>
      </c>
      <c r="BU39" s="59">
        <v>174.42400000000001</v>
      </c>
      <c r="BV39" s="59">
        <v>162.09</v>
      </c>
      <c r="BW39" s="59">
        <v>185.35</v>
      </c>
      <c r="BX39" s="59">
        <v>199.27199999999999</v>
      </c>
      <c r="BY39" s="59">
        <v>206.04900000000001</v>
      </c>
      <c r="BZ39" s="59">
        <v>206.33199999999999</v>
      </c>
    </row>
    <row r="40" spans="1:78" ht="38.25" x14ac:dyDescent="0.25">
      <c r="A40" s="58" t="s">
        <v>299</v>
      </c>
      <c r="B40" s="56" t="s">
        <v>300</v>
      </c>
      <c r="C40" s="59">
        <v>2.8000000000000001E-2</v>
      </c>
      <c r="D40" s="59">
        <v>0.06</v>
      </c>
      <c r="E40" s="59">
        <v>7.4999999999999997E-2</v>
      </c>
      <c r="F40" s="59">
        <v>7.1999999999999995E-2</v>
      </c>
      <c r="G40" s="59">
        <v>7.6999999999999999E-2</v>
      </c>
      <c r="H40" s="59">
        <v>8.4000000000000005E-2</v>
      </c>
      <c r="I40" s="59">
        <v>0.106</v>
      </c>
      <c r="J40" s="59">
        <v>0.14799999999999999</v>
      </c>
      <c r="K40" s="59">
        <v>0.16200000000000001</v>
      </c>
      <c r="L40" s="59">
        <v>0.17899999999999999</v>
      </c>
      <c r="M40" s="59">
        <v>0.183</v>
      </c>
      <c r="N40" s="59">
        <v>0.224</v>
      </c>
      <c r="O40" s="59">
        <v>0.252</v>
      </c>
      <c r="P40" s="59">
        <v>0.313</v>
      </c>
      <c r="Q40" s="59">
        <v>0.375</v>
      </c>
      <c r="R40" s="59">
        <v>0.42899999999999999</v>
      </c>
      <c r="S40" s="59">
        <v>0.443</v>
      </c>
      <c r="T40" s="59">
        <v>0.45100000000000001</v>
      </c>
      <c r="U40" s="59">
        <v>0.433</v>
      </c>
      <c r="V40" s="59">
        <v>0.35</v>
      </c>
      <c r="W40" s="59">
        <v>0.32300000000000001</v>
      </c>
      <c r="X40" s="59">
        <v>0.38100000000000001</v>
      </c>
      <c r="Y40" s="59">
        <v>0.22800000000000001</v>
      </c>
      <c r="Z40" s="59">
        <v>0.17699999999999999</v>
      </c>
      <c r="AA40" s="59">
        <v>0.14499999999999999</v>
      </c>
      <c r="AB40" s="59">
        <v>0.10299999999999999</v>
      </c>
      <c r="AC40" s="59">
        <v>5.3999999999999999E-2</v>
      </c>
      <c r="AD40" s="59">
        <v>0.113</v>
      </c>
      <c r="AE40" s="59">
        <v>0.17</v>
      </c>
      <c r="AF40" s="59">
        <v>0.1</v>
      </c>
      <c r="AG40" s="59">
        <v>0.112</v>
      </c>
      <c r="AH40" s="59">
        <v>0.156</v>
      </c>
      <c r="AI40" s="59">
        <v>0.13500000000000001</v>
      </c>
      <c r="AJ40" s="59">
        <v>0.15</v>
      </c>
      <c r="AK40" s="59">
        <v>0.16200000000000001</v>
      </c>
      <c r="AL40" s="59">
        <v>0.189</v>
      </c>
      <c r="AM40" s="59">
        <v>0.18099999999999999</v>
      </c>
      <c r="AN40" s="59">
        <v>0.218</v>
      </c>
      <c r="AO40" s="59">
        <v>0.219</v>
      </c>
      <c r="AP40" s="59">
        <v>0.22900000000000001</v>
      </c>
      <c r="AQ40" s="59">
        <v>0.20100000000000001</v>
      </c>
      <c r="AR40" s="59">
        <v>0.27</v>
      </c>
      <c r="AS40" s="59">
        <v>0.27</v>
      </c>
      <c r="AT40" s="59">
        <v>0.27</v>
      </c>
      <c r="AU40" s="59">
        <v>0.22500000000000001</v>
      </c>
      <c r="AV40" s="59">
        <v>0.23699999999999999</v>
      </c>
      <c r="AW40" s="59">
        <v>0.246</v>
      </c>
      <c r="AX40" s="59">
        <v>0.224</v>
      </c>
      <c r="AY40" s="59">
        <v>0.253</v>
      </c>
      <c r="AZ40" s="59">
        <v>0.25800000000000001</v>
      </c>
      <c r="BA40" s="59">
        <v>0.28599999999999998</v>
      </c>
      <c r="BB40" s="59">
        <v>0.29799999999999999</v>
      </c>
      <c r="BC40" s="59">
        <v>0.30099999999999999</v>
      </c>
      <c r="BD40" s="59">
        <v>0.29499999999999998</v>
      </c>
      <c r="BE40" s="59">
        <v>0.29599999999999999</v>
      </c>
      <c r="BF40" s="59">
        <v>0.318</v>
      </c>
      <c r="BG40" s="59">
        <v>0.40300000000000002</v>
      </c>
      <c r="BH40" s="59">
        <v>0.32700000000000001</v>
      </c>
      <c r="BI40" s="59">
        <v>0.38100000000000001</v>
      </c>
      <c r="BJ40" s="59">
        <v>0.372</v>
      </c>
      <c r="BK40" s="59">
        <v>0.36399999999999999</v>
      </c>
      <c r="BL40" s="59">
        <v>0.36399999999999999</v>
      </c>
      <c r="BM40" s="59">
        <v>0.63300000000000001</v>
      </c>
      <c r="BN40" s="59">
        <v>0.45300000000000001</v>
      </c>
      <c r="BO40" s="59">
        <v>0.51900000000000002</v>
      </c>
      <c r="BP40" s="59">
        <v>0.45800000000000002</v>
      </c>
      <c r="BQ40" s="59">
        <v>0.45200000000000001</v>
      </c>
      <c r="BR40" s="59">
        <v>0.47299999999999998</v>
      </c>
      <c r="BS40" s="59">
        <v>0.45300000000000001</v>
      </c>
      <c r="BT40" s="59">
        <v>0.45300000000000001</v>
      </c>
      <c r="BU40" s="59">
        <v>0.47299999999999998</v>
      </c>
      <c r="BV40" s="59">
        <v>0.441</v>
      </c>
      <c r="BW40" s="59">
        <v>0.53400000000000003</v>
      </c>
      <c r="BX40" s="59">
        <v>0.64900000000000002</v>
      </c>
      <c r="BY40" s="59">
        <v>0.67200000000000004</v>
      </c>
      <c r="BZ40" s="59">
        <v>0.69699999999999995</v>
      </c>
    </row>
    <row r="41" spans="1:78" ht="38.25" x14ac:dyDescent="0.25">
      <c r="A41" s="58" t="s">
        <v>301</v>
      </c>
      <c r="B41" s="56" t="s">
        <v>302</v>
      </c>
      <c r="C41" s="59">
        <v>0.64100000000000001</v>
      </c>
      <c r="D41" s="59">
        <v>0.76400000000000001</v>
      </c>
      <c r="E41" s="59">
        <v>0.92900000000000005</v>
      </c>
      <c r="F41" s="59">
        <v>1.2529999999999999</v>
      </c>
      <c r="G41" s="59">
        <v>1.4179999999999999</v>
      </c>
      <c r="H41" s="59">
        <v>1.5029999999999999</v>
      </c>
      <c r="I41" s="59">
        <v>1.7430000000000001</v>
      </c>
      <c r="J41" s="59">
        <v>1.9350000000000001</v>
      </c>
      <c r="K41" s="59">
        <v>2.1869999999999998</v>
      </c>
      <c r="L41" s="59">
        <v>2.577</v>
      </c>
      <c r="M41" s="59">
        <v>2.798</v>
      </c>
      <c r="N41" s="59">
        <v>2.8879999999999999</v>
      </c>
      <c r="O41" s="59">
        <v>3.1680000000000001</v>
      </c>
      <c r="P41" s="59">
        <v>3.5289999999999999</v>
      </c>
      <c r="Q41" s="59">
        <v>3.903</v>
      </c>
      <c r="R41" s="59">
        <v>4.2690000000000001</v>
      </c>
      <c r="S41" s="59">
        <v>4.6269999999999998</v>
      </c>
      <c r="T41" s="59">
        <v>4.8920000000000003</v>
      </c>
      <c r="U41" s="59">
        <v>5.2190000000000003</v>
      </c>
      <c r="V41" s="59">
        <v>4.0439999999999996</v>
      </c>
      <c r="W41" s="59">
        <v>4.6680000000000001</v>
      </c>
      <c r="X41" s="59">
        <v>5.0540000000000003</v>
      </c>
      <c r="Y41" s="59">
        <v>5.3710000000000004</v>
      </c>
      <c r="Z41" s="59">
        <v>6.0620000000000003</v>
      </c>
      <c r="AA41" s="59">
        <v>6.9950000000000001</v>
      </c>
      <c r="AB41" s="59">
        <v>7.3970000000000002</v>
      </c>
      <c r="AC41" s="59">
        <v>8.1310000000000002</v>
      </c>
      <c r="AD41" s="59">
        <v>8.98</v>
      </c>
      <c r="AE41" s="59">
        <v>10.475</v>
      </c>
      <c r="AF41" s="59">
        <v>12.186</v>
      </c>
      <c r="AG41" s="59">
        <v>14.707000000000001</v>
      </c>
      <c r="AH41" s="59">
        <v>16.297999999999998</v>
      </c>
      <c r="AI41" s="59">
        <v>17.43</v>
      </c>
      <c r="AJ41" s="59">
        <v>20.009</v>
      </c>
      <c r="AK41" s="59">
        <v>22.725999999999999</v>
      </c>
      <c r="AL41" s="59">
        <v>26.027999999999999</v>
      </c>
      <c r="AM41" s="59">
        <v>29.725999999999999</v>
      </c>
      <c r="AN41" s="59">
        <v>32.555999999999997</v>
      </c>
      <c r="AO41" s="59">
        <v>34.219000000000001</v>
      </c>
      <c r="AP41" s="59">
        <v>36.521000000000001</v>
      </c>
      <c r="AQ41" s="59">
        <v>39.073999999999998</v>
      </c>
      <c r="AR41" s="59">
        <v>41.537999999999997</v>
      </c>
      <c r="AS41" s="59">
        <v>42.353999999999999</v>
      </c>
      <c r="AT41" s="59">
        <v>42.820999999999998</v>
      </c>
      <c r="AU41" s="59">
        <v>44.953000000000003</v>
      </c>
      <c r="AV41" s="59">
        <v>49.8</v>
      </c>
      <c r="AW41" s="59">
        <v>51.113</v>
      </c>
      <c r="AX41" s="59">
        <v>52.597000000000001</v>
      </c>
      <c r="AY41" s="59">
        <v>54.764000000000003</v>
      </c>
      <c r="AZ41" s="59">
        <v>57.582000000000001</v>
      </c>
      <c r="BA41" s="59">
        <v>59.034999999999997</v>
      </c>
      <c r="BB41" s="59">
        <v>60.259</v>
      </c>
      <c r="BC41" s="59">
        <v>60.552</v>
      </c>
      <c r="BD41" s="59">
        <v>64.682000000000002</v>
      </c>
      <c r="BE41" s="59">
        <v>65.188000000000002</v>
      </c>
      <c r="BF41" s="59">
        <v>68.281999999999996</v>
      </c>
      <c r="BG41" s="59">
        <v>69.635999999999996</v>
      </c>
      <c r="BH41" s="59">
        <v>72.915999999999997</v>
      </c>
      <c r="BI41" s="59">
        <v>73.501999999999995</v>
      </c>
      <c r="BJ41" s="59">
        <v>73.385999999999996</v>
      </c>
      <c r="BK41" s="59">
        <v>71.905000000000001</v>
      </c>
      <c r="BL41" s="59">
        <v>76.183999999999997</v>
      </c>
      <c r="BM41" s="59">
        <v>82.95</v>
      </c>
      <c r="BN41" s="59">
        <v>86.236999999999995</v>
      </c>
      <c r="BO41" s="59">
        <v>88.671000000000006</v>
      </c>
      <c r="BP41" s="59">
        <v>90.631</v>
      </c>
      <c r="BQ41" s="59">
        <v>97.046000000000006</v>
      </c>
      <c r="BR41" s="59">
        <v>101.53700000000001</v>
      </c>
      <c r="BS41" s="59">
        <v>108.083</v>
      </c>
      <c r="BT41" s="59">
        <v>114.203</v>
      </c>
      <c r="BU41" s="59">
        <v>117.152</v>
      </c>
      <c r="BV41" s="59">
        <v>111.075</v>
      </c>
      <c r="BW41" s="59">
        <v>122.059</v>
      </c>
      <c r="BX41" s="59">
        <v>119.11799999999999</v>
      </c>
      <c r="BY41" s="59">
        <v>111.84399999999999</v>
      </c>
      <c r="BZ41" s="59">
        <v>117.626</v>
      </c>
    </row>
    <row r="42" spans="1:78" x14ac:dyDescent="0.25">
      <c r="A42" s="58" t="s">
        <v>280</v>
      </c>
      <c r="B42" s="56" t="s">
        <v>281</v>
      </c>
      <c r="C42" s="59">
        <v>0.30199999999999999</v>
      </c>
      <c r="D42" s="59">
        <v>0.36399999999999999</v>
      </c>
      <c r="E42" s="59">
        <v>0.45</v>
      </c>
      <c r="F42" s="59">
        <v>0.56399999999999995</v>
      </c>
      <c r="G42" s="59">
        <v>0.59899999999999998</v>
      </c>
      <c r="H42" s="59">
        <v>0.64800000000000002</v>
      </c>
      <c r="I42" s="59">
        <v>0.72</v>
      </c>
      <c r="J42" s="59">
        <v>0.8</v>
      </c>
      <c r="K42" s="59">
        <v>0.91500000000000004</v>
      </c>
      <c r="L42" s="59">
        <v>1.093</v>
      </c>
      <c r="M42" s="59">
        <v>1.1910000000000001</v>
      </c>
      <c r="N42" s="59">
        <v>1.36</v>
      </c>
      <c r="O42" s="59">
        <v>1.5009999999999999</v>
      </c>
      <c r="P42" s="59">
        <v>1.726</v>
      </c>
      <c r="Q42" s="59">
        <v>1.9710000000000001</v>
      </c>
      <c r="R42" s="59">
        <v>2.2450000000000001</v>
      </c>
      <c r="S42" s="59">
        <v>2.4510000000000001</v>
      </c>
      <c r="T42" s="59">
        <v>2.7189999999999999</v>
      </c>
      <c r="U42" s="59">
        <v>2.8519999999999999</v>
      </c>
      <c r="V42" s="59">
        <v>3.4180000000000001</v>
      </c>
      <c r="W42" s="59">
        <v>2.5470000000000002</v>
      </c>
      <c r="X42" s="59">
        <v>2.58</v>
      </c>
      <c r="Y42" s="59">
        <v>2.7879999999999998</v>
      </c>
      <c r="Z42" s="59">
        <v>3.113</v>
      </c>
      <c r="AA42" s="59">
        <v>4.78</v>
      </c>
      <c r="AB42" s="59">
        <v>3.718</v>
      </c>
      <c r="AC42" s="59">
        <v>6.21</v>
      </c>
      <c r="AD42" s="59">
        <v>7.88</v>
      </c>
      <c r="AE42" s="59">
        <v>8.8810000000000002</v>
      </c>
      <c r="AF42" s="59">
        <v>10.512</v>
      </c>
      <c r="AG42" s="59">
        <v>11.731</v>
      </c>
      <c r="AH42" s="59">
        <v>13.766999999999999</v>
      </c>
      <c r="AI42" s="59">
        <v>16.324000000000002</v>
      </c>
      <c r="AJ42" s="59">
        <v>19.082999999999998</v>
      </c>
      <c r="AK42" s="59">
        <v>21.547999999999998</v>
      </c>
      <c r="AL42" s="59">
        <v>25.565000000000001</v>
      </c>
      <c r="AM42" s="59">
        <v>25.649000000000001</v>
      </c>
      <c r="AN42" s="59">
        <v>27.347999999999999</v>
      </c>
      <c r="AO42" s="59">
        <v>28.472000000000001</v>
      </c>
      <c r="AP42" s="59">
        <v>30.212</v>
      </c>
      <c r="AQ42" s="59">
        <v>31.568999999999999</v>
      </c>
      <c r="AR42" s="59">
        <v>35.067999999999998</v>
      </c>
      <c r="AS42" s="59">
        <v>37.295999999999999</v>
      </c>
      <c r="AT42" s="59">
        <v>40.189</v>
      </c>
      <c r="AU42" s="59">
        <v>43.881999999999998</v>
      </c>
      <c r="AV42" s="59">
        <v>46.363</v>
      </c>
      <c r="AW42" s="59">
        <v>50.231000000000002</v>
      </c>
      <c r="AX42" s="59">
        <v>54.000999999999998</v>
      </c>
      <c r="AY42" s="59">
        <v>55.88</v>
      </c>
      <c r="AZ42" s="59">
        <v>58.091000000000001</v>
      </c>
      <c r="BA42" s="59">
        <v>59.686999999999998</v>
      </c>
      <c r="BB42" s="59">
        <v>60.802</v>
      </c>
      <c r="BC42" s="59">
        <v>61.802</v>
      </c>
      <c r="BD42" s="59">
        <v>63.774000000000001</v>
      </c>
      <c r="BE42" s="59">
        <v>65.650000000000006</v>
      </c>
      <c r="BF42" s="59">
        <v>69.968999999999994</v>
      </c>
      <c r="BG42" s="59">
        <v>74.179000000000002</v>
      </c>
      <c r="BH42" s="59">
        <v>76.504999999999995</v>
      </c>
      <c r="BI42" s="59">
        <v>81.313000000000002</v>
      </c>
      <c r="BJ42" s="59">
        <v>83.637</v>
      </c>
      <c r="BK42" s="59">
        <v>88.018000000000001</v>
      </c>
      <c r="BL42" s="59">
        <v>82.403999999999996</v>
      </c>
      <c r="BM42" s="59">
        <v>87.69</v>
      </c>
      <c r="BN42" s="59">
        <v>91.733999999999995</v>
      </c>
      <c r="BO42" s="59">
        <v>96.552999999999997</v>
      </c>
      <c r="BP42" s="59">
        <v>98.968999999999994</v>
      </c>
      <c r="BQ42" s="59">
        <v>100.092</v>
      </c>
      <c r="BR42" s="59">
        <v>101.271</v>
      </c>
      <c r="BS42" s="59">
        <v>103.598</v>
      </c>
      <c r="BT42" s="59">
        <v>106.70399999999999</v>
      </c>
      <c r="BU42" s="59">
        <v>116.97199999999999</v>
      </c>
      <c r="BV42" s="59">
        <v>116.699</v>
      </c>
      <c r="BW42" s="59">
        <v>108.453</v>
      </c>
      <c r="BX42" s="59">
        <v>122.875</v>
      </c>
      <c r="BY42" s="59">
        <v>128.01499999999999</v>
      </c>
      <c r="BZ42" s="59">
        <v>129.02199999999999</v>
      </c>
    </row>
    <row r="43" spans="1:78" ht="25.5" x14ac:dyDescent="0.25">
      <c r="A43" s="58" t="s">
        <v>282</v>
      </c>
      <c r="B43" s="56" t="s">
        <v>283</v>
      </c>
      <c r="AF43" s="59">
        <v>3.3540000000000001</v>
      </c>
      <c r="AG43" s="59">
        <v>3.6680000000000001</v>
      </c>
      <c r="AH43" s="59">
        <v>4.3639999999999999</v>
      </c>
      <c r="AI43" s="59">
        <v>4.9870000000000001</v>
      </c>
      <c r="AJ43" s="59">
        <v>5.9390000000000001</v>
      </c>
      <c r="AK43" s="59">
        <v>6.6769999999999996</v>
      </c>
      <c r="AL43" s="59">
        <v>7.65</v>
      </c>
      <c r="AM43" s="59">
        <v>7.1920000000000002</v>
      </c>
      <c r="AN43" s="59">
        <v>7.4870000000000001</v>
      </c>
      <c r="AO43" s="59">
        <v>7.7990000000000004</v>
      </c>
      <c r="AP43" s="59">
        <v>7.8319999999999999</v>
      </c>
      <c r="AQ43" s="59">
        <v>8.6150000000000002</v>
      </c>
      <c r="AR43" s="59">
        <v>9.34</v>
      </c>
      <c r="AS43" s="59">
        <v>9.8149999999999995</v>
      </c>
      <c r="AT43" s="59">
        <v>11.194000000000001</v>
      </c>
      <c r="AU43" s="59">
        <v>11.939</v>
      </c>
      <c r="AV43" s="59">
        <v>13.02</v>
      </c>
      <c r="AW43" s="59">
        <v>14.416</v>
      </c>
      <c r="AX43" s="59">
        <v>15.066000000000001</v>
      </c>
      <c r="AY43" s="59">
        <v>16.058</v>
      </c>
      <c r="AZ43" s="59">
        <v>15.55</v>
      </c>
      <c r="BA43" s="59">
        <v>16.128</v>
      </c>
      <c r="BB43" s="59">
        <v>16.359000000000002</v>
      </c>
      <c r="BC43" s="59">
        <v>16.73</v>
      </c>
      <c r="BD43" s="59">
        <v>18.077000000000002</v>
      </c>
      <c r="BE43" s="59">
        <v>18.791</v>
      </c>
      <c r="BF43" s="59">
        <v>20.216999999999999</v>
      </c>
      <c r="BG43" s="59">
        <v>21.757000000000001</v>
      </c>
      <c r="BH43" s="59">
        <v>22.542000000000002</v>
      </c>
      <c r="BI43" s="59">
        <v>24.274999999999999</v>
      </c>
      <c r="BJ43" s="59">
        <v>25.984000000000002</v>
      </c>
      <c r="BK43" s="59">
        <v>27.327999999999999</v>
      </c>
      <c r="BL43" s="59">
        <v>28.67</v>
      </c>
      <c r="BM43" s="59">
        <v>29.69</v>
      </c>
      <c r="BN43" s="59">
        <v>31.664000000000001</v>
      </c>
      <c r="BO43" s="59">
        <v>35.344999999999999</v>
      </c>
      <c r="BP43" s="59">
        <v>36.298000000000002</v>
      </c>
      <c r="BQ43" s="59">
        <v>36.557000000000002</v>
      </c>
      <c r="BR43" s="59">
        <v>36.837000000000003</v>
      </c>
      <c r="BS43" s="59">
        <v>37.874000000000002</v>
      </c>
      <c r="BT43" s="59">
        <v>38.418999999999997</v>
      </c>
      <c r="BU43" s="59">
        <v>46.174999999999997</v>
      </c>
      <c r="BV43" s="59">
        <v>45.286999999999999</v>
      </c>
      <c r="BW43" s="59">
        <v>47.402999999999999</v>
      </c>
      <c r="BX43" s="59">
        <v>52.143000000000001</v>
      </c>
      <c r="BY43" s="59">
        <v>55.165999999999997</v>
      </c>
      <c r="BZ43" s="59">
        <v>57.972000000000001</v>
      </c>
    </row>
    <row r="44" spans="1:78" x14ac:dyDescent="0.25">
      <c r="A44" s="58" t="s">
        <v>284</v>
      </c>
      <c r="B44" s="56" t="s">
        <v>285</v>
      </c>
      <c r="AF44" s="59">
        <v>7.1580000000000004</v>
      </c>
      <c r="AG44" s="59">
        <v>8.0630000000000006</v>
      </c>
      <c r="AH44" s="59">
        <v>9.4030000000000005</v>
      </c>
      <c r="AI44" s="59">
        <v>11.337</v>
      </c>
      <c r="AJ44" s="59">
        <v>13.144</v>
      </c>
      <c r="AK44" s="59">
        <v>14.871</v>
      </c>
      <c r="AL44" s="59">
        <v>17.914999999999999</v>
      </c>
      <c r="AM44" s="59">
        <v>18.457000000000001</v>
      </c>
      <c r="AN44" s="59">
        <v>19.861000000000001</v>
      </c>
      <c r="AO44" s="59">
        <v>20.672999999999998</v>
      </c>
      <c r="AP44" s="59">
        <v>22.38</v>
      </c>
      <c r="AQ44" s="59">
        <v>22.954000000000001</v>
      </c>
      <c r="AR44" s="59">
        <v>25.728000000000002</v>
      </c>
      <c r="AS44" s="59">
        <v>27.48</v>
      </c>
      <c r="AT44" s="59">
        <v>28.994</v>
      </c>
      <c r="AU44" s="59">
        <v>31.943999999999999</v>
      </c>
      <c r="AV44" s="59">
        <v>33.343000000000004</v>
      </c>
      <c r="AW44" s="59">
        <v>35.814999999999998</v>
      </c>
      <c r="AX44" s="59">
        <v>38.935000000000002</v>
      </c>
      <c r="AY44" s="59">
        <v>39.822000000000003</v>
      </c>
      <c r="AZ44" s="59">
        <v>42.540999999999997</v>
      </c>
      <c r="BA44" s="59">
        <v>43.558999999999997</v>
      </c>
      <c r="BB44" s="59">
        <v>44.442999999999998</v>
      </c>
      <c r="BC44" s="59">
        <v>45.072000000000003</v>
      </c>
      <c r="BD44" s="59">
        <v>45.697000000000003</v>
      </c>
      <c r="BE44" s="59">
        <v>46.859000000000002</v>
      </c>
      <c r="BF44" s="59">
        <v>49.752000000000002</v>
      </c>
      <c r="BG44" s="59">
        <v>52.421999999999997</v>
      </c>
      <c r="BH44" s="59">
        <v>53.963000000000001</v>
      </c>
      <c r="BI44" s="59">
        <v>57.037999999999997</v>
      </c>
      <c r="BJ44" s="59">
        <v>57.652999999999999</v>
      </c>
      <c r="BK44" s="59">
        <v>60.69</v>
      </c>
      <c r="BL44" s="59">
        <v>53.734000000000002</v>
      </c>
      <c r="BM44" s="59">
        <v>58</v>
      </c>
      <c r="BN44" s="59">
        <v>60.07</v>
      </c>
      <c r="BO44" s="59">
        <v>61.207999999999998</v>
      </c>
      <c r="BP44" s="59">
        <v>62.670999999999999</v>
      </c>
      <c r="BQ44" s="59">
        <v>63.534999999999997</v>
      </c>
      <c r="BR44" s="59">
        <v>64.433999999999997</v>
      </c>
      <c r="BS44" s="59">
        <v>65.724000000000004</v>
      </c>
      <c r="BT44" s="59">
        <v>68.284999999999997</v>
      </c>
      <c r="BU44" s="59">
        <v>70.796999999999997</v>
      </c>
      <c r="BV44" s="59">
        <v>71.412000000000006</v>
      </c>
      <c r="BW44" s="59">
        <v>61.05</v>
      </c>
      <c r="BX44" s="59">
        <v>70.731999999999999</v>
      </c>
      <c r="BY44" s="59">
        <v>72.849000000000004</v>
      </c>
      <c r="BZ44" s="59">
        <v>71.05</v>
      </c>
    </row>
    <row r="45" spans="1:78" x14ac:dyDescent="0.25">
      <c r="A45" s="58" t="s">
        <v>303</v>
      </c>
      <c r="B45" s="56" t="s">
        <v>304</v>
      </c>
      <c r="C45" s="59">
        <v>-0.24199999999999999</v>
      </c>
      <c r="D45" s="59">
        <v>-0.28899999999999998</v>
      </c>
      <c r="E45" s="59">
        <v>-0.32700000000000001</v>
      </c>
      <c r="F45" s="59">
        <v>-0.39700000000000002</v>
      </c>
      <c r="G45" s="59">
        <v>-0.48399999999999999</v>
      </c>
      <c r="H45" s="59">
        <v>-0.57499999999999996</v>
      </c>
      <c r="I45" s="59">
        <v>-0.78300000000000003</v>
      </c>
      <c r="J45" s="59">
        <v>-0.91500000000000004</v>
      </c>
      <c r="K45" s="59">
        <v>-0.94299999999999995</v>
      </c>
      <c r="L45" s="59">
        <v>-0.93400000000000005</v>
      </c>
      <c r="M45" s="59">
        <v>-0.76</v>
      </c>
      <c r="N45" s="59">
        <v>-0.871</v>
      </c>
      <c r="O45" s="59">
        <v>-1.129</v>
      </c>
      <c r="P45" s="59">
        <v>-1.337</v>
      </c>
      <c r="Q45" s="59">
        <v>-1.4950000000000001</v>
      </c>
      <c r="R45" s="59">
        <v>-1.54</v>
      </c>
      <c r="S45" s="59">
        <v>-1.75</v>
      </c>
      <c r="T45" s="59">
        <v>-1.9279999999999999</v>
      </c>
      <c r="U45" s="59">
        <v>-2.0590000000000002</v>
      </c>
      <c r="V45" s="59">
        <v>-2.6850000000000001</v>
      </c>
      <c r="W45" s="59">
        <v>-2.7629999999999999</v>
      </c>
      <c r="X45" s="59">
        <v>-2.5870000000000002</v>
      </c>
      <c r="Y45" s="59">
        <v>-2.3809999999999998</v>
      </c>
      <c r="Z45" s="59">
        <v>-2.714</v>
      </c>
      <c r="AA45" s="59">
        <v>-3.3519999999999999</v>
      </c>
      <c r="AB45" s="59">
        <v>-3.6920000000000002</v>
      </c>
      <c r="AC45" s="59">
        <v>-4.819</v>
      </c>
      <c r="AD45" s="59">
        <v>-5.7119999999999997</v>
      </c>
      <c r="AE45" s="59">
        <v>-6.6959999999999997</v>
      </c>
      <c r="AF45" s="59">
        <v>-7.0789999999999997</v>
      </c>
      <c r="AG45" s="59">
        <v>-8.0960000000000001</v>
      </c>
      <c r="AH45" s="59">
        <v>-8.9979999999999993</v>
      </c>
      <c r="AI45" s="59">
        <v>-10.956</v>
      </c>
      <c r="AJ45" s="59">
        <v>-12.504</v>
      </c>
      <c r="AK45" s="59">
        <v>-14.202999999999999</v>
      </c>
      <c r="AL45" s="59">
        <v>-18.376000000000001</v>
      </c>
      <c r="AM45" s="59">
        <v>-18.334</v>
      </c>
      <c r="AN45" s="59">
        <v>-20.702999999999999</v>
      </c>
      <c r="AO45" s="59">
        <v>-20.545000000000002</v>
      </c>
      <c r="AP45" s="59">
        <v>-18.39</v>
      </c>
      <c r="AQ45" s="59">
        <v>-17.785</v>
      </c>
      <c r="AR45" s="59">
        <v>-18.189</v>
      </c>
      <c r="AS45" s="59">
        <v>-18.077999999999999</v>
      </c>
      <c r="AT45" s="59">
        <v>-18.045000000000002</v>
      </c>
      <c r="AU45" s="59">
        <v>-18.841000000000001</v>
      </c>
      <c r="AV45" s="59">
        <v>-18.193000000000001</v>
      </c>
      <c r="AW45" s="59">
        <v>-18.372</v>
      </c>
      <c r="AX45" s="59">
        <v>-19.114999999999998</v>
      </c>
      <c r="AY45" s="59">
        <v>-18.611999999999998</v>
      </c>
      <c r="AZ45" s="59">
        <v>-19.099</v>
      </c>
      <c r="BA45" s="59">
        <v>-19.937000000000001</v>
      </c>
      <c r="BB45" s="59">
        <v>-19.765000000000001</v>
      </c>
      <c r="BC45" s="59">
        <v>-21.984000000000002</v>
      </c>
      <c r="BD45" s="59">
        <v>-25.181999999999999</v>
      </c>
      <c r="BE45" s="59">
        <v>-25.001000000000001</v>
      </c>
      <c r="BF45" s="59">
        <v>-24.295999999999999</v>
      </c>
      <c r="BG45" s="59">
        <v>-24.117999999999999</v>
      </c>
      <c r="BH45" s="59">
        <v>-25.294</v>
      </c>
      <c r="BI45" s="59">
        <v>-28.472000000000001</v>
      </c>
      <c r="BJ45" s="59">
        <v>-29.702999999999999</v>
      </c>
      <c r="BK45" s="59">
        <v>-33.048000000000002</v>
      </c>
      <c r="BL45" s="59">
        <v>-34.832000000000001</v>
      </c>
      <c r="BM45" s="59">
        <v>-33.353000000000002</v>
      </c>
      <c r="BN45" s="59">
        <v>-34.805999999999997</v>
      </c>
      <c r="BO45" s="59">
        <v>-46.579000000000001</v>
      </c>
      <c r="BP45" s="59">
        <v>-53.555999999999997</v>
      </c>
      <c r="BQ45" s="59">
        <v>-55.295999999999999</v>
      </c>
      <c r="BR45" s="59">
        <v>-54.603000000000002</v>
      </c>
      <c r="BS45" s="59">
        <v>-59.587000000000003</v>
      </c>
      <c r="BT45" s="59">
        <v>-55.76</v>
      </c>
      <c r="BU45" s="59">
        <v>-40.616</v>
      </c>
      <c r="BV45" s="59">
        <v>-70.064999999999998</v>
      </c>
      <c r="BW45" s="59">
        <v>-77.268000000000001</v>
      </c>
      <c r="BX45" s="59">
        <v>-74.016000000000005</v>
      </c>
      <c r="BY45" s="59">
        <v>-69.951999999999998</v>
      </c>
      <c r="BZ45" s="59">
        <v>-57.67</v>
      </c>
    </row>
    <row r="46" spans="1:78" x14ac:dyDescent="0.25">
      <c r="A46" s="58" t="s">
        <v>305</v>
      </c>
      <c r="B46" s="56" t="s">
        <v>306</v>
      </c>
      <c r="C46" s="59">
        <v>-0.11700000000000001</v>
      </c>
      <c r="D46" s="59">
        <v>-0.14000000000000001</v>
      </c>
      <c r="E46" s="59">
        <v>-0.158</v>
      </c>
      <c r="F46" s="59">
        <v>-0.192</v>
      </c>
      <c r="G46" s="59">
        <v>-0.23300000000000001</v>
      </c>
      <c r="H46" s="59">
        <v>-0.27700000000000002</v>
      </c>
      <c r="I46" s="59">
        <v>-0.371</v>
      </c>
      <c r="J46" s="59">
        <v>-0.434</v>
      </c>
      <c r="K46" s="59">
        <v>-0.434</v>
      </c>
      <c r="L46" s="59">
        <v>-0.42</v>
      </c>
      <c r="M46" s="59">
        <v>-0.33600000000000002</v>
      </c>
      <c r="N46" s="59">
        <v>-0.38400000000000001</v>
      </c>
      <c r="O46" s="59">
        <v>-0.5</v>
      </c>
      <c r="P46" s="59">
        <v>-0.58899999999999997</v>
      </c>
      <c r="Q46" s="59">
        <v>-0.66100000000000003</v>
      </c>
      <c r="R46" s="59">
        <v>-0.68</v>
      </c>
      <c r="S46" s="59">
        <v>-0.77300000000000002</v>
      </c>
      <c r="T46" s="59">
        <v>-0.85099999999999998</v>
      </c>
      <c r="U46" s="59">
        <v>-0.91</v>
      </c>
      <c r="V46" s="59">
        <v>-1.1859999999999999</v>
      </c>
      <c r="W46" s="59">
        <v>-1.22</v>
      </c>
      <c r="X46" s="59">
        <v>-1.1419999999999999</v>
      </c>
      <c r="Y46" s="59">
        <v>-0.82</v>
      </c>
      <c r="Z46" s="59">
        <v>-0.93500000000000005</v>
      </c>
      <c r="AA46" s="59">
        <v>-1.1539999999999999</v>
      </c>
      <c r="AB46" s="59">
        <v>-1.272</v>
      </c>
      <c r="AC46" s="59">
        <v>-1.659</v>
      </c>
      <c r="AD46" s="59">
        <v>-1.9670000000000001</v>
      </c>
      <c r="AE46" s="59">
        <v>-2.2919999999999998</v>
      </c>
      <c r="AF46" s="59">
        <v>-2.6909999999999998</v>
      </c>
      <c r="AG46" s="59">
        <v>-3.6960000000000002</v>
      </c>
      <c r="AH46" s="59">
        <v>-3.415</v>
      </c>
      <c r="AI46" s="59">
        <v>-4.2110000000000003</v>
      </c>
      <c r="AJ46" s="59">
        <v>-5.2050000000000001</v>
      </c>
      <c r="AK46" s="59">
        <v>-5.2279999999999998</v>
      </c>
      <c r="AL46" s="59">
        <v>-6.1550000000000002</v>
      </c>
      <c r="AM46" s="59">
        <v>-6.2450000000000001</v>
      </c>
      <c r="AN46" s="59">
        <v>-6.8010000000000002</v>
      </c>
      <c r="AO46" s="59">
        <v>-7.8769999999999998</v>
      </c>
      <c r="AP46" s="59">
        <v>-7.35</v>
      </c>
      <c r="AQ46" s="59">
        <v>-7.7539999999999996</v>
      </c>
      <c r="AR46" s="59">
        <v>-7.585</v>
      </c>
      <c r="AS46" s="59">
        <v>-6.8540000000000001</v>
      </c>
      <c r="AT46" s="59">
        <v>-6.907</v>
      </c>
      <c r="AU46" s="59">
        <v>-6.6040000000000001</v>
      </c>
      <c r="AV46" s="59">
        <v>-6.343</v>
      </c>
      <c r="AW46" s="59">
        <v>-6.33</v>
      </c>
      <c r="AX46" s="59">
        <v>-6.1319999999999997</v>
      </c>
      <c r="AY46" s="59">
        <v>-7.3010000000000002</v>
      </c>
      <c r="AZ46" s="59">
        <v>-6.7039999999999997</v>
      </c>
      <c r="BA46" s="59">
        <v>-7.3109999999999999</v>
      </c>
      <c r="BB46" s="59">
        <v>-7.0110000000000001</v>
      </c>
      <c r="BC46" s="59">
        <v>-6.8929999999999998</v>
      </c>
      <c r="BD46" s="59">
        <v>-7.8369999999999997</v>
      </c>
      <c r="BE46" s="59">
        <v>-7.56</v>
      </c>
      <c r="BF46" s="59">
        <v>-7.8090000000000002</v>
      </c>
      <c r="BG46" s="59">
        <v>-7.7830000000000004</v>
      </c>
      <c r="BH46" s="59">
        <v>-7.0759999999999996</v>
      </c>
      <c r="BI46" s="59">
        <v>-7.782</v>
      </c>
      <c r="BJ46" s="59">
        <v>-8.2989999999999995</v>
      </c>
      <c r="BK46" s="59">
        <v>-9.5440000000000005</v>
      </c>
      <c r="BL46" s="59">
        <v>-9.4049999999999994</v>
      </c>
      <c r="BM46" s="59">
        <v>-8.7629999999999999</v>
      </c>
      <c r="BN46" s="59">
        <v>-8.7680000000000007</v>
      </c>
      <c r="BO46" s="59">
        <v>-8.9849999999999994</v>
      </c>
      <c r="BP46" s="59">
        <v>-8.9160000000000004</v>
      </c>
      <c r="BQ46" s="59">
        <v>-9.4239999999999995</v>
      </c>
      <c r="BR46" s="59">
        <v>-9.5939999999999994</v>
      </c>
      <c r="BS46" s="59">
        <v>-9.8179999999999996</v>
      </c>
      <c r="BT46" s="59">
        <v>-10.446</v>
      </c>
      <c r="BU46" s="59">
        <v>-11.456</v>
      </c>
      <c r="BV46" s="59">
        <v>-12.541</v>
      </c>
      <c r="BW46" s="59">
        <v>-13.452</v>
      </c>
      <c r="BX46" s="59">
        <v>-35.344999999999999</v>
      </c>
      <c r="BY46" s="59">
        <v>-31.818999999999999</v>
      </c>
      <c r="BZ46" s="59">
        <v>-17.106000000000002</v>
      </c>
    </row>
    <row r="47" spans="1:78" ht="25.5" x14ac:dyDescent="0.25">
      <c r="A47" s="58" t="s">
        <v>286</v>
      </c>
      <c r="B47" s="56" t="s">
        <v>287</v>
      </c>
      <c r="C47" s="59">
        <v>-0.125</v>
      </c>
      <c r="D47" s="59">
        <v>-0.14899999999999999</v>
      </c>
      <c r="E47" s="59">
        <v>-0.16900000000000001</v>
      </c>
      <c r="F47" s="59">
        <v>-0.20599999999999999</v>
      </c>
      <c r="G47" s="59">
        <v>-0.251</v>
      </c>
      <c r="H47" s="59">
        <v>-0.29799999999999999</v>
      </c>
      <c r="I47" s="59">
        <v>-0.41199999999999998</v>
      </c>
      <c r="J47" s="59">
        <v>-0.48099999999999998</v>
      </c>
      <c r="K47" s="59">
        <v>-0.51</v>
      </c>
      <c r="L47" s="59">
        <v>-0.51400000000000001</v>
      </c>
      <c r="M47" s="59">
        <v>-0.42399999999999999</v>
      </c>
      <c r="N47" s="59">
        <v>-0.48699999999999999</v>
      </c>
      <c r="O47" s="59">
        <v>-0.63</v>
      </c>
      <c r="P47" s="59">
        <v>-0.748</v>
      </c>
      <c r="Q47" s="59">
        <v>-0.83499999999999996</v>
      </c>
      <c r="R47" s="59">
        <v>-0.86</v>
      </c>
      <c r="S47" s="59">
        <v>-0.97699999999999998</v>
      </c>
      <c r="T47" s="59">
        <v>-1.077</v>
      </c>
      <c r="U47" s="59">
        <v>-1.149</v>
      </c>
      <c r="V47" s="59">
        <v>-1.5</v>
      </c>
      <c r="W47" s="59">
        <v>-1.5429999999999999</v>
      </c>
      <c r="X47" s="59">
        <v>-1.4450000000000001</v>
      </c>
      <c r="Y47" s="59">
        <v>-1.5620000000000001</v>
      </c>
      <c r="Z47" s="59">
        <v>-1.7789999999999999</v>
      </c>
      <c r="AA47" s="59">
        <v>-2.198</v>
      </c>
      <c r="AB47" s="59">
        <v>-2.4209999999999998</v>
      </c>
      <c r="AC47" s="59">
        <v>-3.16</v>
      </c>
      <c r="AD47" s="59">
        <v>-3.7450000000000001</v>
      </c>
      <c r="AE47" s="59">
        <v>-4.4039999999999999</v>
      </c>
      <c r="AF47" s="59">
        <v>-4.3890000000000002</v>
      </c>
      <c r="AG47" s="59">
        <v>-4.4009999999999998</v>
      </c>
      <c r="AH47" s="59">
        <v>-5.5839999999999996</v>
      </c>
      <c r="AI47" s="59">
        <v>-6.7450000000000001</v>
      </c>
      <c r="AJ47" s="59">
        <v>-7.3</v>
      </c>
      <c r="AK47" s="59">
        <v>-8.9749999999999996</v>
      </c>
      <c r="AL47" s="59">
        <v>-12.221</v>
      </c>
      <c r="AM47" s="59">
        <v>-12.089</v>
      </c>
      <c r="AN47" s="59">
        <v>-13.903</v>
      </c>
      <c r="AO47" s="59">
        <v>-12.669</v>
      </c>
      <c r="AP47" s="59">
        <v>-11.041</v>
      </c>
      <c r="AQ47" s="59">
        <v>-10.031000000000001</v>
      </c>
      <c r="AR47" s="59">
        <v>-10.603999999999999</v>
      </c>
      <c r="AS47" s="59">
        <v>-11.224</v>
      </c>
      <c r="AT47" s="59">
        <v>-11.138</v>
      </c>
      <c r="AU47" s="59">
        <v>-12.236000000000001</v>
      </c>
      <c r="AV47" s="59">
        <v>-11.85</v>
      </c>
      <c r="AW47" s="59">
        <v>-12.041</v>
      </c>
      <c r="AX47" s="59">
        <v>-12.983000000000001</v>
      </c>
      <c r="AY47" s="59">
        <v>-11.311</v>
      </c>
      <c r="AZ47" s="59">
        <v>-12.395</v>
      </c>
      <c r="BA47" s="59">
        <v>-12.625999999999999</v>
      </c>
      <c r="BB47" s="59">
        <v>-12.754</v>
      </c>
      <c r="BC47" s="59">
        <v>-15.092000000000001</v>
      </c>
      <c r="BD47" s="59">
        <v>-17.344999999999999</v>
      </c>
      <c r="BE47" s="59">
        <v>-17.440000000000001</v>
      </c>
      <c r="BF47" s="59">
        <v>-16.486999999999998</v>
      </c>
      <c r="BG47" s="59">
        <v>-16.335000000000001</v>
      </c>
      <c r="BH47" s="59">
        <v>-18.219000000000001</v>
      </c>
      <c r="BI47" s="59">
        <v>-20.69</v>
      </c>
      <c r="BJ47" s="59">
        <v>-21.404</v>
      </c>
      <c r="BK47" s="59">
        <v>-23.504000000000001</v>
      </c>
      <c r="BL47" s="59">
        <v>-25.427</v>
      </c>
      <c r="BM47" s="59">
        <v>-24.59</v>
      </c>
      <c r="BN47" s="59">
        <v>-26.038</v>
      </c>
      <c r="BO47" s="59">
        <v>-37.594000000000001</v>
      </c>
      <c r="BP47" s="59">
        <v>-44.64</v>
      </c>
      <c r="BQ47" s="59">
        <v>-45.872</v>
      </c>
      <c r="BR47" s="59">
        <v>-45.009</v>
      </c>
      <c r="BS47" s="59">
        <v>-49.768999999999998</v>
      </c>
      <c r="BT47" s="59">
        <v>-45.314</v>
      </c>
      <c r="BU47" s="59">
        <v>-29.16</v>
      </c>
      <c r="BV47" s="59">
        <v>-57.524000000000001</v>
      </c>
      <c r="BW47" s="59">
        <v>-63.816000000000003</v>
      </c>
      <c r="BX47" s="59">
        <v>-38.670999999999999</v>
      </c>
      <c r="BY47" s="59">
        <v>-38.133000000000003</v>
      </c>
      <c r="BZ47" s="59">
        <v>-40.564</v>
      </c>
    </row>
    <row r="48" spans="1:78" x14ac:dyDescent="0.25">
      <c r="A48" s="58" t="s">
        <v>307</v>
      </c>
      <c r="B48" s="56" t="s">
        <v>308</v>
      </c>
      <c r="AF48" s="59">
        <v>-0.90100000000000002</v>
      </c>
      <c r="AG48" s="59">
        <v>-0.96099999999999997</v>
      </c>
      <c r="AH48" s="59">
        <v>-1.24</v>
      </c>
      <c r="AI48" s="59">
        <v>-1.431</v>
      </c>
      <c r="AJ48" s="59">
        <v>-1.6479999999999999</v>
      </c>
      <c r="AK48" s="59">
        <v>-2.105</v>
      </c>
      <c r="AL48" s="59">
        <v>-2.8319999999999999</v>
      </c>
      <c r="AM48" s="59">
        <v>-2.8039999999999998</v>
      </c>
      <c r="AN48" s="59">
        <v>-3.0710000000000002</v>
      </c>
      <c r="AO48" s="59">
        <v>-2.78</v>
      </c>
      <c r="AP48" s="59">
        <v>-2.5219999999999998</v>
      </c>
      <c r="AQ48" s="59">
        <v>-2.331</v>
      </c>
      <c r="AR48" s="59">
        <v>-2.4279999999999999</v>
      </c>
      <c r="AS48" s="59">
        <v>-2.72</v>
      </c>
      <c r="AT48" s="59">
        <v>-2.8140000000000001</v>
      </c>
      <c r="AU48" s="59">
        <v>-4.194</v>
      </c>
      <c r="AV48" s="59">
        <v>-4.0350000000000001</v>
      </c>
      <c r="AW48" s="59">
        <v>-4.1440000000000001</v>
      </c>
      <c r="AX48" s="59">
        <v>-4.3209999999999997</v>
      </c>
      <c r="AY48" s="59">
        <v>-3.6379999999999999</v>
      </c>
      <c r="AZ48" s="59">
        <v>-4.1639999999999997</v>
      </c>
      <c r="BA48" s="59">
        <v>-4.8940000000000001</v>
      </c>
      <c r="BB48" s="59">
        <v>-5.9050000000000002</v>
      </c>
      <c r="BC48" s="59">
        <v>-6.5129999999999999</v>
      </c>
      <c r="BD48" s="59">
        <v>-6.8259999999999996</v>
      </c>
      <c r="BE48" s="59">
        <v>-6.43</v>
      </c>
      <c r="BF48" s="59">
        <v>-4.9930000000000003</v>
      </c>
      <c r="BG48" s="59">
        <v>-5.383</v>
      </c>
      <c r="BH48" s="59">
        <v>-5.33</v>
      </c>
      <c r="BI48" s="59">
        <v>-5.8689999999999998</v>
      </c>
      <c r="BJ48" s="59">
        <v>-5.8390000000000004</v>
      </c>
      <c r="BK48" s="59">
        <v>-6.6310000000000002</v>
      </c>
      <c r="BL48" s="59">
        <v>-7.56</v>
      </c>
      <c r="BM48" s="59">
        <v>-5.9710000000000001</v>
      </c>
      <c r="BN48" s="59">
        <v>-5.7290000000000001</v>
      </c>
      <c r="BO48" s="59">
        <v>-16.68</v>
      </c>
      <c r="BP48" s="59">
        <v>-24.122</v>
      </c>
      <c r="BQ48" s="59">
        <v>-25.126999999999999</v>
      </c>
      <c r="BR48" s="59">
        <v>-25.846</v>
      </c>
      <c r="BS48" s="59">
        <v>-30.265999999999998</v>
      </c>
      <c r="BT48" s="59">
        <v>-25.760999999999999</v>
      </c>
      <c r="BU48" s="59">
        <v>-5.03</v>
      </c>
      <c r="BV48" s="59">
        <v>-4.9710000000000001</v>
      </c>
      <c r="BW48" s="59">
        <v>-9.5609999999999999</v>
      </c>
      <c r="BX48" s="59">
        <v>-9.3070000000000004</v>
      </c>
      <c r="BY48" s="59">
        <v>-7.8250000000000002</v>
      </c>
      <c r="BZ48" s="59">
        <v>-8.2629999999999999</v>
      </c>
    </row>
    <row r="49" spans="1:78" x14ac:dyDescent="0.25">
      <c r="A49" s="58" t="s">
        <v>309</v>
      </c>
      <c r="B49" s="56" t="s">
        <v>310</v>
      </c>
      <c r="BO49" s="59">
        <v>-3.1960000000000002</v>
      </c>
      <c r="BP49" s="59">
        <v>-2.7440000000000002</v>
      </c>
      <c r="BQ49" s="59">
        <v>-2.1379999999999999</v>
      </c>
      <c r="BR49" s="59">
        <v>-1.5449999999999999</v>
      </c>
      <c r="BS49" s="59">
        <v>-1.103</v>
      </c>
      <c r="BT49" s="59">
        <v>-1.232</v>
      </c>
      <c r="BU49" s="59">
        <v>-1.294</v>
      </c>
      <c r="BV49" s="59">
        <v>-1.2929999999999999</v>
      </c>
      <c r="BW49" s="59">
        <v>-1.0529999999999999</v>
      </c>
      <c r="BX49" s="59">
        <v>-0.873</v>
      </c>
      <c r="BY49" s="59">
        <v>-0.78200000000000003</v>
      </c>
      <c r="BZ49" s="59">
        <v>-0.96</v>
      </c>
    </row>
    <row r="50" spans="1:78" x14ac:dyDescent="0.25">
      <c r="A50" s="58" t="s">
        <v>311</v>
      </c>
      <c r="B50" s="56" t="s">
        <v>312</v>
      </c>
      <c r="BO50" s="59">
        <v>-17.718</v>
      </c>
      <c r="BP50" s="59">
        <v>-17.774000000000001</v>
      </c>
      <c r="BQ50" s="59">
        <v>-18.606999999999999</v>
      </c>
      <c r="BR50" s="59">
        <v>-17.617999999999999</v>
      </c>
      <c r="BS50" s="59">
        <v>-18.399999999999999</v>
      </c>
      <c r="BT50" s="59">
        <v>-18.321000000000002</v>
      </c>
      <c r="BU50" s="59">
        <v>-22.835999999999999</v>
      </c>
      <c r="BV50" s="59">
        <v>-51.26</v>
      </c>
      <c r="BW50" s="59">
        <v>-53.201999999999998</v>
      </c>
      <c r="BX50" s="59">
        <v>-28.491</v>
      </c>
      <c r="BY50" s="59">
        <v>-29.527000000000001</v>
      </c>
      <c r="BZ50" s="59">
        <v>-31.341000000000001</v>
      </c>
    </row>
    <row r="51" spans="1:78" x14ac:dyDescent="0.25">
      <c r="A51" s="58" t="s">
        <v>313</v>
      </c>
      <c r="B51" s="56" t="s">
        <v>314</v>
      </c>
      <c r="C51" s="59">
        <v>5.2999999999999999E-2</v>
      </c>
      <c r="D51" s="59">
        <v>8.4000000000000005E-2</v>
      </c>
      <c r="E51" s="59">
        <v>0.14099999999999999</v>
      </c>
      <c r="F51" s="59">
        <v>0.19800000000000001</v>
      </c>
      <c r="G51" s="59">
        <v>0.223</v>
      </c>
      <c r="H51" s="59">
        <v>0.29099999999999998</v>
      </c>
      <c r="I51" s="59">
        <v>0.33900000000000002</v>
      </c>
      <c r="J51" s="59">
        <v>0.33800000000000002</v>
      </c>
      <c r="K51" s="59">
        <v>0.314</v>
      </c>
      <c r="L51" s="59">
        <v>0.39700000000000002</v>
      </c>
      <c r="M51" s="59">
        <v>0.44700000000000001</v>
      </c>
      <c r="N51" s="59">
        <v>0.47399999999999998</v>
      </c>
      <c r="O51" s="59">
        <v>0.56000000000000005</v>
      </c>
      <c r="P51" s="59">
        <v>0.65400000000000003</v>
      </c>
      <c r="Q51" s="59">
        <v>0.79600000000000004</v>
      </c>
      <c r="R51" s="59">
        <v>0.76</v>
      </c>
      <c r="S51" s="59">
        <v>0.85299999999999998</v>
      </c>
      <c r="T51" s="59">
        <v>0.86299999999999999</v>
      </c>
      <c r="U51" s="59">
        <v>1.002</v>
      </c>
      <c r="V51" s="59">
        <v>1.08</v>
      </c>
      <c r="W51" s="59">
        <v>1.4279999999999999</v>
      </c>
      <c r="X51" s="59">
        <v>1.8540000000000001</v>
      </c>
      <c r="Y51" s="59">
        <v>1.9690000000000001</v>
      </c>
      <c r="Z51" s="59">
        <v>1.992</v>
      </c>
      <c r="AA51" s="59">
        <v>2.319</v>
      </c>
      <c r="AB51" s="59">
        <v>3.18</v>
      </c>
      <c r="AC51" s="59">
        <v>3.419</v>
      </c>
      <c r="AD51" s="59">
        <v>3.1059999999999999</v>
      </c>
      <c r="AE51" s="59">
        <v>3.556</v>
      </c>
      <c r="AF51" s="59">
        <v>3.7410000000000001</v>
      </c>
      <c r="AG51" s="59">
        <v>3.7639999999999998</v>
      </c>
      <c r="AH51" s="59">
        <v>4.585</v>
      </c>
      <c r="AI51" s="59">
        <v>6.8019999999999996</v>
      </c>
      <c r="AJ51" s="59">
        <v>8.4130000000000003</v>
      </c>
      <c r="AK51" s="59">
        <v>10.022</v>
      </c>
      <c r="AL51" s="59">
        <v>10.118</v>
      </c>
      <c r="AM51" s="59">
        <v>12.451000000000001</v>
      </c>
      <c r="AN51" s="59">
        <v>13.755000000000001</v>
      </c>
      <c r="AO51" s="59">
        <v>12.621</v>
      </c>
      <c r="AP51" s="59">
        <v>11.832000000000001</v>
      </c>
      <c r="AQ51" s="59">
        <v>13.571999999999999</v>
      </c>
      <c r="AR51" s="59">
        <v>15.16</v>
      </c>
      <c r="AS51" s="59">
        <v>17.504000000000001</v>
      </c>
      <c r="AT51" s="59">
        <v>17.388999999999999</v>
      </c>
      <c r="AU51" s="59">
        <v>16.789000000000001</v>
      </c>
      <c r="AV51" s="59">
        <v>16.044</v>
      </c>
      <c r="AW51" s="59">
        <v>17.943999999999999</v>
      </c>
      <c r="AX51" s="59">
        <v>15.678000000000001</v>
      </c>
      <c r="AY51" s="59">
        <v>15.042</v>
      </c>
      <c r="AZ51" s="59">
        <v>15.43</v>
      </c>
      <c r="BA51" s="59">
        <v>14.28</v>
      </c>
      <c r="BB51" s="59">
        <v>14.606999999999999</v>
      </c>
      <c r="BC51" s="59">
        <v>18.609000000000002</v>
      </c>
      <c r="BD51" s="59">
        <v>17.561</v>
      </c>
      <c r="BE51" s="59">
        <v>14.041</v>
      </c>
      <c r="BF51" s="59">
        <v>14.146000000000001</v>
      </c>
      <c r="BG51" s="59">
        <v>14.864000000000001</v>
      </c>
      <c r="BH51" s="59">
        <v>17.137</v>
      </c>
      <c r="BI51" s="59">
        <v>20.349</v>
      </c>
      <c r="BJ51" s="59">
        <v>22.414999999999999</v>
      </c>
      <c r="BK51" s="59">
        <v>20.846</v>
      </c>
      <c r="BL51" s="59">
        <v>20.472999999999999</v>
      </c>
      <c r="BM51" s="59">
        <v>20.914999999999999</v>
      </c>
      <c r="BN51" s="59">
        <v>17.835000000000001</v>
      </c>
      <c r="BO51" s="59">
        <v>17.067</v>
      </c>
      <c r="BP51" s="59">
        <v>17.018999999999998</v>
      </c>
      <c r="BQ51" s="59">
        <v>16.45</v>
      </c>
      <c r="BR51" s="59">
        <v>15.224</v>
      </c>
      <c r="BS51" s="59">
        <v>15.712999999999999</v>
      </c>
      <c r="BT51" s="59">
        <v>15.858000000000001</v>
      </c>
      <c r="BU51" s="59">
        <v>16.556000000000001</v>
      </c>
      <c r="BV51" s="59">
        <v>13.012</v>
      </c>
      <c r="BW51" s="59">
        <v>15.592000000000001</v>
      </c>
      <c r="BX51" s="59">
        <v>18.427</v>
      </c>
      <c r="BY51" s="59">
        <v>21.702000000000002</v>
      </c>
      <c r="BZ51" s="59">
        <v>24.236000000000001</v>
      </c>
    </row>
    <row r="52" spans="1:78" x14ac:dyDescent="0.25">
      <c r="A52" s="58" t="s">
        <v>315</v>
      </c>
      <c r="B52" s="56" t="s">
        <v>316</v>
      </c>
      <c r="C52" s="59">
        <v>1.6E-2</v>
      </c>
      <c r="D52" s="59">
        <v>4.8000000000000001E-2</v>
      </c>
      <c r="E52" s="59">
        <v>0.08</v>
      </c>
      <c r="F52" s="59">
        <v>8.5000000000000006E-2</v>
      </c>
      <c r="G52" s="59">
        <v>0.09</v>
      </c>
      <c r="H52" s="59">
        <v>0.114</v>
      </c>
      <c r="I52" s="59">
        <v>0.12</v>
      </c>
      <c r="J52" s="59">
        <v>0.13300000000000001</v>
      </c>
      <c r="K52" s="59">
        <v>0.14399999999999999</v>
      </c>
      <c r="L52" s="59">
        <v>0.17799999999999999</v>
      </c>
      <c r="M52" s="59">
        <v>0.19700000000000001</v>
      </c>
      <c r="N52" s="59">
        <v>0.218</v>
      </c>
      <c r="O52" s="59">
        <v>0.25600000000000001</v>
      </c>
      <c r="P52" s="59">
        <v>0.311</v>
      </c>
      <c r="Q52" s="59">
        <v>0.40500000000000003</v>
      </c>
      <c r="R52" s="59">
        <v>0.41299999999999998</v>
      </c>
      <c r="S52" s="59">
        <v>0.46500000000000002</v>
      </c>
      <c r="T52" s="59">
        <v>0.46899999999999997</v>
      </c>
      <c r="U52" s="59">
        <v>0.56499999999999995</v>
      </c>
      <c r="V52" s="59">
        <v>0.61199999999999999</v>
      </c>
      <c r="W52" s="59">
        <v>0.73099999999999998</v>
      </c>
      <c r="X52" s="59">
        <v>0.85399999999999998</v>
      </c>
      <c r="Y52" s="59">
        <v>0.90900000000000003</v>
      </c>
      <c r="Z52" s="59">
        <v>0.95299999999999996</v>
      </c>
      <c r="AA52" s="59">
        <v>1.212</v>
      </c>
      <c r="AB52" s="59">
        <v>1.538</v>
      </c>
      <c r="AC52" s="59">
        <v>1.62</v>
      </c>
      <c r="AD52" s="59">
        <v>1.766</v>
      </c>
      <c r="AE52" s="59">
        <v>2.1520000000000001</v>
      </c>
      <c r="AF52" s="59">
        <v>2.347</v>
      </c>
      <c r="AG52" s="59">
        <v>2.3159999999999998</v>
      </c>
      <c r="AH52" s="59">
        <v>2.94</v>
      </c>
      <c r="AI52" s="59">
        <v>4.1029999999999998</v>
      </c>
      <c r="AJ52" s="59">
        <v>4.9859999999999998</v>
      </c>
      <c r="AK52" s="59">
        <v>5.4930000000000003</v>
      </c>
      <c r="AL52" s="59">
        <v>5.8959999999999999</v>
      </c>
      <c r="AM52" s="59">
        <v>6.444</v>
      </c>
      <c r="AN52" s="59">
        <v>6.4349999999999996</v>
      </c>
      <c r="AO52" s="59">
        <v>5.4729999999999999</v>
      </c>
      <c r="AP52" s="59">
        <v>5.2240000000000002</v>
      </c>
      <c r="AQ52" s="59">
        <v>5.34</v>
      </c>
      <c r="AR52" s="59">
        <v>5.641</v>
      </c>
      <c r="AS52" s="59">
        <v>5.9989999999999997</v>
      </c>
      <c r="AT52" s="59">
        <v>6.3109999999999999</v>
      </c>
      <c r="AU52" s="59">
        <v>6.7839999999999998</v>
      </c>
      <c r="AV52" s="59">
        <v>6.7560000000000002</v>
      </c>
      <c r="AW52" s="59">
        <v>7.4580000000000002</v>
      </c>
      <c r="AX52" s="59">
        <v>7.4359999999999999</v>
      </c>
      <c r="AY52" s="59">
        <v>8.0749999999999993</v>
      </c>
      <c r="AZ52" s="59">
        <v>7.9249999999999998</v>
      </c>
      <c r="BA52" s="59">
        <v>7.008</v>
      </c>
      <c r="BB52" s="59">
        <v>6.8330000000000002</v>
      </c>
      <c r="BC52" s="59">
        <v>7.9980000000000002</v>
      </c>
      <c r="BD52" s="59">
        <v>7.5750000000000002</v>
      </c>
      <c r="BE52" s="59">
        <v>7.0069999999999997</v>
      </c>
      <c r="BF52" s="59">
        <v>5.984</v>
      </c>
      <c r="BG52" s="59">
        <v>5.9880000000000004</v>
      </c>
      <c r="BH52" s="59">
        <v>5.3150000000000004</v>
      </c>
      <c r="BI52" s="59">
        <v>5.5869999999999997</v>
      </c>
      <c r="BJ52" s="59">
        <v>5.9530000000000003</v>
      </c>
      <c r="BK52" s="59">
        <v>7.0410000000000004</v>
      </c>
      <c r="BL52" s="59">
        <v>5.6539999999999999</v>
      </c>
      <c r="BM52" s="59">
        <v>5.524</v>
      </c>
      <c r="BN52" s="59">
        <v>4.5540000000000003</v>
      </c>
      <c r="BO52" s="59">
        <v>3.6190000000000002</v>
      </c>
      <c r="BP52" s="59">
        <v>2.8210000000000002</v>
      </c>
      <c r="BQ52" s="59">
        <v>2.5350000000000001</v>
      </c>
      <c r="BR52" s="59">
        <v>1.919</v>
      </c>
      <c r="BS52" s="59">
        <v>2.0089999999999999</v>
      </c>
      <c r="BT52" s="59">
        <v>1.79</v>
      </c>
      <c r="BU52" s="59">
        <v>1.7270000000000001</v>
      </c>
      <c r="BV52" s="59">
        <v>2.5379999999999998</v>
      </c>
      <c r="BW52" s="59">
        <v>2.1360000000000001</v>
      </c>
      <c r="BX52" s="59">
        <v>3.464</v>
      </c>
      <c r="BY52" s="59">
        <v>6.9690000000000003</v>
      </c>
      <c r="BZ52" s="59">
        <v>7.4409999999999998</v>
      </c>
    </row>
    <row r="53" spans="1:78" x14ac:dyDescent="0.25">
      <c r="A53" s="58" t="s">
        <v>317</v>
      </c>
      <c r="B53" s="56" t="s">
        <v>318</v>
      </c>
      <c r="C53" s="59">
        <v>0.02</v>
      </c>
      <c r="D53" s="59">
        <v>1.4999999999999999E-2</v>
      </c>
      <c r="E53" s="59">
        <v>3.6999999999999998E-2</v>
      </c>
      <c r="F53" s="59">
        <v>7.1999999999999995E-2</v>
      </c>
      <c r="G53" s="59">
        <v>9.0999999999999998E-2</v>
      </c>
      <c r="H53" s="59">
        <v>0.13400000000000001</v>
      </c>
      <c r="I53" s="59">
        <v>0.17</v>
      </c>
      <c r="J53" s="59">
        <v>0.153</v>
      </c>
      <c r="K53" s="59">
        <v>0.14499999999999999</v>
      </c>
      <c r="L53" s="59">
        <v>0.19</v>
      </c>
      <c r="M53" s="59">
        <v>0.19900000000000001</v>
      </c>
      <c r="N53" s="59">
        <v>0.20399999999999999</v>
      </c>
      <c r="O53" s="59">
        <v>0.24299999999999999</v>
      </c>
      <c r="P53" s="59">
        <v>0.26800000000000002</v>
      </c>
      <c r="Q53" s="59">
        <v>0.31900000000000001</v>
      </c>
      <c r="R53" s="59">
        <v>0.27100000000000002</v>
      </c>
      <c r="S53" s="59">
        <v>0.30199999999999999</v>
      </c>
      <c r="T53" s="59">
        <v>0.30299999999999999</v>
      </c>
      <c r="U53" s="59">
        <v>0.33600000000000002</v>
      </c>
      <c r="V53" s="59">
        <v>0.36499999999999999</v>
      </c>
      <c r="W53" s="59">
        <v>0.58299999999999996</v>
      </c>
      <c r="X53" s="59">
        <v>0.86599999999999999</v>
      </c>
      <c r="Y53" s="59">
        <v>0.91300000000000003</v>
      </c>
      <c r="Z53" s="59">
        <v>0.873</v>
      </c>
      <c r="AA53" s="59">
        <v>0.89500000000000002</v>
      </c>
      <c r="AB53" s="59">
        <v>1.391</v>
      </c>
      <c r="AC53" s="59">
        <v>1.5</v>
      </c>
      <c r="AD53" s="59">
        <v>0.98899999999999999</v>
      </c>
      <c r="AE53" s="59">
        <v>0.97799999999999998</v>
      </c>
      <c r="AF53" s="59">
        <v>0.95</v>
      </c>
      <c r="AG53" s="59">
        <v>0.96699999999999997</v>
      </c>
      <c r="AH53" s="59">
        <v>1.0900000000000001</v>
      </c>
      <c r="AI53" s="59">
        <v>1.921</v>
      </c>
      <c r="AJ53" s="59">
        <v>2.4060000000000001</v>
      </c>
      <c r="AK53" s="59">
        <v>3.36</v>
      </c>
      <c r="AL53" s="59">
        <v>2.9940000000000002</v>
      </c>
      <c r="AM53" s="59">
        <v>4.6619999999999999</v>
      </c>
      <c r="AN53" s="59">
        <v>6.0490000000000004</v>
      </c>
      <c r="AO53" s="59">
        <v>5.8129999999999997</v>
      </c>
      <c r="AP53" s="59">
        <v>5.07</v>
      </c>
      <c r="AQ53" s="59">
        <v>6.3259999999999996</v>
      </c>
      <c r="AR53" s="59">
        <v>7.0640000000000001</v>
      </c>
      <c r="AS53" s="59">
        <v>9.0779999999999994</v>
      </c>
      <c r="AT53" s="59">
        <v>8.6419999999999995</v>
      </c>
      <c r="AU53" s="59">
        <v>7.7489999999999997</v>
      </c>
      <c r="AV53" s="59">
        <v>7.2069999999999999</v>
      </c>
      <c r="AW53" s="59">
        <v>8.641</v>
      </c>
      <c r="AX53" s="59">
        <v>6.0220000000000002</v>
      </c>
      <c r="AY53" s="59">
        <v>4.6900000000000004</v>
      </c>
      <c r="AZ53" s="59">
        <v>5.1319999999999997</v>
      </c>
      <c r="BA53" s="59">
        <v>4.8460000000000001</v>
      </c>
      <c r="BB53" s="59">
        <v>4.9039999999999999</v>
      </c>
      <c r="BC53" s="59">
        <v>7.2549999999999999</v>
      </c>
      <c r="BD53" s="59">
        <v>6.93</v>
      </c>
      <c r="BE53" s="59">
        <v>3.472</v>
      </c>
      <c r="BF53" s="59">
        <v>4.7130000000000001</v>
      </c>
      <c r="BG53" s="59">
        <v>5.3689999999999998</v>
      </c>
      <c r="BH53" s="59">
        <v>6.8159999999999998</v>
      </c>
      <c r="BI53" s="59">
        <v>9.8810000000000002</v>
      </c>
      <c r="BJ53" s="59">
        <v>11.157</v>
      </c>
      <c r="BK53" s="59">
        <v>9.0850000000000009</v>
      </c>
      <c r="BL53" s="59">
        <v>9.8770000000000007</v>
      </c>
      <c r="BM53" s="59">
        <v>10.291</v>
      </c>
      <c r="BN53" s="59">
        <v>7.5309999999999997</v>
      </c>
      <c r="BO53" s="59">
        <v>7.6749999999999998</v>
      </c>
      <c r="BP53" s="59">
        <v>8.4350000000000005</v>
      </c>
      <c r="BQ53" s="59">
        <v>8.1310000000000002</v>
      </c>
      <c r="BR53" s="59">
        <v>7.72</v>
      </c>
      <c r="BS53" s="59">
        <v>8.0220000000000002</v>
      </c>
      <c r="BT53" s="59">
        <v>7.9710000000000001</v>
      </c>
      <c r="BU53" s="59">
        <v>8.5139999999999993</v>
      </c>
      <c r="BV53" s="59">
        <v>5.4459999999999997</v>
      </c>
      <c r="BW53" s="59">
        <v>6.6210000000000004</v>
      </c>
      <c r="BX53" s="59">
        <v>7.4180000000000001</v>
      </c>
      <c r="BY53" s="59">
        <v>6.4850000000000003</v>
      </c>
      <c r="BZ53" s="59">
        <v>6.7539999999999996</v>
      </c>
    </row>
    <row r="54" spans="1:78" x14ac:dyDescent="0.25">
      <c r="A54" s="58" t="s">
        <v>319</v>
      </c>
      <c r="B54" s="56" t="s">
        <v>320</v>
      </c>
      <c r="AU54" s="59">
        <v>7.7489999999999997</v>
      </c>
      <c r="AV54" s="59">
        <v>7.2069999999999999</v>
      </c>
      <c r="AW54" s="59">
        <v>8.641</v>
      </c>
      <c r="AX54" s="59">
        <v>6.0220000000000002</v>
      </c>
      <c r="AY54" s="59">
        <v>4.6900000000000004</v>
      </c>
      <c r="AZ54" s="59">
        <v>5.1319999999999997</v>
      </c>
      <c r="BA54" s="59">
        <v>4.8460000000000001</v>
      </c>
      <c r="BB54" s="59">
        <v>4.9039999999999999</v>
      </c>
      <c r="BC54" s="59">
        <v>7.2549999999999999</v>
      </c>
      <c r="BD54" s="59">
        <v>6.93</v>
      </c>
      <c r="BE54" s="59">
        <v>3.472</v>
      </c>
      <c r="BF54" s="59">
        <v>4.7130000000000001</v>
      </c>
      <c r="BG54" s="59">
        <v>5.3689999999999998</v>
      </c>
      <c r="BH54" s="59">
        <v>6.8159999999999998</v>
      </c>
      <c r="BI54" s="59">
        <v>9.8810000000000002</v>
      </c>
      <c r="BJ54" s="59">
        <v>11.157</v>
      </c>
      <c r="BK54" s="59">
        <v>9.0850000000000009</v>
      </c>
      <c r="BL54" s="59">
        <v>9.8770000000000007</v>
      </c>
      <c r="BM54" s="59">
        <v>10.291</v>
      </c>
      <c r="BN54" s="59">
        <v>7.5309999999999997</v>
      </c>
      <c r="BO54" s="59">
        <v>7.6749999999999998</v>
      </c>
      <c r="BP54" s="59">
        <v>8.4350000000000005</v>
      </c>
      <c r="BQ54" s="59">
        <v>8.1310000000000002</v>
      </c>
      <c r="BR54" s="59">
        <v>7.72</v>
      </c>
      <c r="BS54" s="59">
        <v>8.0220000000000002</v>
      </c>
      <c r="BT54" s="59">
        <v>7.9710000000000001</v>
      </c>
      <c r="BU54" s="59">
        <v>8.5139999999999993</v>
      </c>
      <c r="BV54" s="59">
        <v>5.4459999999999997</v>
      </c>
      <c r="BW54" s="59">
        <v>6.6210000000000004</v>
      </c>
      <c r="BX54" s="59">
        <v>7.4180000000000001</v>
      </c>
      <c r="BY54" s="59">
        <v>6.4850000000000003</v>
      </c>
      <c r="BZ54" s="59">
        <v>6.7539999999999996</v>
      </c>
    </row>
    <row r="55" spans="1:78" ht="25.5" x14ac:dyDescent="0.25">
      <c r="A55" s="58" t="s">
        <v>321</v>
      </c>
      <c r="B55" s="56" t="s">
        <v>322</v>
      </c>
    </row>
    <row r="56" spans="1:78" ht="38.25" x14ac:dyDescent="0.25">
      <c r="A56" s="58" t="s">
        <v>323</v>
      </c>
      <c r="B56" s="56" t="s">
        <v>324</v>
      </c>
      <c r="C56" s="59">
        <v>0</v>
      </c>
      <c r="D56" s="59">
        <v>0</v>
      </c>
      <c r="E56" s="59">
        <v>0</v>
      </c>
      <c r="F56" s="59">
        <v>0</v>
      </c>
      <c r="G56" s="59">
        <v>0</v>
      </c>
      <c r="H56" s="59">
        <v>0</v>
      </c>
      <c r="I56" s="59">
        <v>0</v>
      </c>
      <c r="J56" s="59">
        <v>0</v>
      </c>
      <c r="K56" s="59">
        <v>0</v>
      </c>
      <c r="L56" s="59">
        <v>0</v>
      </c>
      <c r="M56" s="59">
        <v>0</v>
      </c>
      <c r="N56" s="59">
        <v>0</v>
      </c>
      <c r="O56" s="59">
        <v>0</v>
      </c>
      <c r="P56" s="59">
        <v>0</v>
      </c>
      <c r="Q56" s="59">
        <v>0</v>
      </c>
      <c r="R56" s="59">
        <v>0</v>
      </c>
      <c r="S56" s="59">
        <v>0</v>
      </c>
      <c r="T56" s="59">
        <v>0</v>
      </c>
      <c r="U56" s="59">
        <v>0</v>
      </c>
      <c r="V56" s="59">
        <v>0</v>
      </c>
      <c r="W56" s="59">
        <v>0</v>
      </c>
      <c r="X56" s="59">
        <v>0</v>
      </c>
      <c r="Y56" s="59">
        <v>0</v>
      </c>
      <c r="Z56" s="59">
        <v>0</v>
      </c>
      <c r="AA56" s="59">
        <v>0</v>
      </c>
      <c r="AB56" s="59">
        <v>0</v>
      </c>
      <c r="AC56" s="59">
        <v>0</v>
      </c>
      <c r="AD56" s="59">
        <v>0</v>
      </c>
      <c r="AE56" s="59">
        <v>0</v>
      </c>
      <c r="AF56" s="59">
        <v>0</v>
      </c>
      <c r="AG56" s="59">
        <v>0</v>
      </c>
      <c r="AH56" s="59">
        <v>0</v>
      </c>
      <c r="AI56" s="59">
        <v>0</v>
      </c>
      <c r="AJ56" s="59">
        <v>0</v>
      </c>
      <c r="AK56" s="59">
        <v>0</v>
      </c>
      <c r="AL56" s="59">
        <v>0</v>
      </c>
      <c r="AM56" s="59">
        <v>0</v>
      </c>
      <c r="AN56" s="59">
        <v>0</v>
      </c>
      <c r="AO56" s="59">
        <v>0</v>
      </c>
      <c r="AP56" s="59">
        <v>0</v>
      </c>
      <c r="AQ56" s="59">
        <v>0</v>
      </c>
      <c r="AR56" s="59">
        <v>0</v>
      </c>
      <c r="AS56" s="59">
        <v>0</v>
      </c>
      <c r="AT56" s="59">
        <v>0</v>
      </c>
      <c r="AU56" s="59">
        <v>0</v>
      </c>
      <c r="AV56" s="59">
        <v>0</v>
      </c>
      <c r="AW56" s="59">
        <v>0</v>
      </c>
      <c r="AX56" s="59">
        <v>0</v>
      </c>
      <c r="AY56" s="59">
        <v>0</v>
      </c>
      <c r="AZ56" s="59">
        <v>0</v>
      </c>
      <c r="BA56" s="59">
        <v>0</v>
      </c>
      <c r="BB56" s="59">
        <v>0</v>
      </c>
      <c r="BC56" s="59">
        <v>0</v>
      </c>
      <c r="BD56" s="59">
        <v>0</v>
      </c>
      <c r="BE56" s="59">
        <v>0</v>
      </c>
      <c r="BF56" s="59">
        <v>0</v>
      </c>
      <c r="BG56" s="59">
        <v>0</v>
      </c>
      <c r="BH56" s="59">
        <v>0</v>
      </c>
      <c r="BI56" s="59">
        <v>0</v>
      </c>
      <c r="BJ56" s="59">
        <v>0</v>
      </c>
      <c r="BK56" s="59">
        <v>0</v>
      </c>
      <c r="BL56" s="59">
        <v>0</v>
      </c>
      <c r="BM56" s="59">
        <v>0</v>
      </c>
      <c r="BN56" s="59">
        <v>0</v>
      </c>
      <c r="BO56" s="59">
        <v>0.12</v>
      </c>
      <c r="BP56" s="59">
        <v>0.192</v>
      </c>
      <c r="BQ56" s="59">
        <v>0.191</v>
      </c>
      <c r="BR56" s="59">
        <v>0</v>
      </c>
      <c r="BS56" s="59">
        <v>0.2</v>
      </c>
      <c r="BT56" s="59">
        <v>0.23200000000000001</v>
      </c>
      <c r="BU56" s="59">
        <v>9.5000000000000001E-2</v>
      </c>
      <c r="BV56" s="59">
        <v>-0.48499999999999999</v>
      </c>
      <c r="BW56" s="59">
        <v>0.52200000000000002</v>
      </c>
      <c r="BX56" s="59">
        <v>0.34399999999999997</v>
      </c>
      <c r="BY56" s="59">
        <v>0.26500000000000001</v>
      </c>
      <c r="BZ56" s="59">
        <v>0.251</v>
      </c>
    </row>
    <row r="57" spans="1:78" x14ac:dyDescent="0.25">
      <c r="A57" s="58" t="s">
        <v>325</v>
      </c>
      <c r="B57" s="56" t="s">
        <v>326</v>
      </c>
      <c r="C57" s="59">
        <v>2E-3</v>
      </c>
      <c r="D57" s="59">
        <v>2E-3</v>
      </c>
      <c r="E57" s="59">
        <v>2E-3</v>
      </c>
      <c r="F57" s="59">
        <v>2E-3</v>
      </c>
      <c r="G57" s="59">
        <v>2E-3</v>
      </c>
      <c r="H57" s="59">
        <v>4.0000000000000001E-3</v>
      </c>
      <c r="I57" s="59">
        <v>4.0000000000000001E-3</v>
      </c>
      <c r="J57" s="59">
        <v>4.0000000000000001E-3</v>
      </c>
      <c r="K57" s="59">
        <v>4.0000000000000001E-3</v>
      </c>
      <c r="L57" s="59">
        <v>4.0000000000000001E-3</v>
      </c>
      <c r="M57" s="59">
        <v>4.0000000000000001E-3</v>
      </c>
      <c r="N57" s="59">
        <v>5.0000000000000001E-3</v>
      </c>
      <c r="O57" s="59">
        <v>5.0000000000000001E-3</v>
      </c>
      <c r="P57" s="59">
        <v>6.0000000000000001E-3</v>
      </c>
      <c r="Q57" s="59">
        <v>6.0000000000000001E-3</v>
      </c>
      <c r="R57" s="59">
        <v>7.0000000000000001E-3</v>
      </c>
      <c r="S57" s="59">
        <v>8.0000000000000002E-3</v>
      </c>
      <c r="T57" s="59">
        <v>8.0000000000000002E-3</v>
      </c>
      <c r="U57" s="59">
        <v>8.9999999999999993E-3</v>
      </c>
      <c r="V57" s="59">
        <v>1.2E-2</v>
      </c>
      <c r="W57" s="59">
        <v>1.7000000000000001E-2</v>
      </c>
      <c r="X57" s="59">
        <v>2.1000000000000001E-2</v>
      </c>
      <c r="Y57" s="59">
        <v>2.5999999999999999E-2</v>
      </c>
      <c r="Z57" s="59">
        <v>3.1E-2</v>
      </c>
      <c r="AA57" s="59">
        <v>4.2000000000000003E-2</v>
      </c>
      <c r="AB57" s="59">
        <v>6.0999999999999999E-2</v>
      </c>
      <c r="AC57" s="59">
        <v>6.4000000000000001E-2</v>
      </c>
      <c r="AD57" s="59">
        <v>7.2999999999999995E-2</v>
      </c>
      <c r="AE57" s="59">
        <v>8.8999999999999996E-2</v>
      </c>
      <c r="AF57" s="59">
        <v>0.105</v>
      </c>
      <c r="AG57" s="59">
        <v>0.123</v>
      </c>
      <c r="AH57" s="59">
        <v>0.14199999999999999</v>
      </c>
      <c r="AI57" s="59">
        <v>0.17199999999999999</v>
      </c>
      <c r="AJ57" s="59">
        <v>0.17899999999999999</v>
      </c>
      <c r="AK57" s="59">
        <v>0.216</v>
      </c>
      <c r="AL57" s="59">
        <v>0.29399999999999998</v>
      </c>
      <c r="AM57" s="59">
        <v>0.32400000000000001</v>
      </c>
      <c r="AN57" s="59">
        <v>0.32600000000000001</v>
      </c>
      <c r="AO57" s="59">
        <v>0.46899999999999997</v>
      </c>
      <c r="AP57" s="59">
        <v>0.57799999999999996</v>
      </c>
      <c r="AQ57" s="59">
        <v>0.85899999999999999</v>
      </c>
      <c r="AR57" s="59">
        <v>1.3169999999999999</v>
      </c>
      <c r="AS57" s="59">
        <v>1.27</v>
      </c>
      <c r="AT57" s="59">
        <v>1.286</v>
      </c>
      <c r="AU57" s="59">
        <v>1.075</v>
      </c>
      <c r="AV57" s="59">
        <v>0.82199999999999995</v>
      </c>
      <c r="AW57" s="59">
        <v>0.72599999999999998</v>
      </c>
      <c r="AX57" s="59">
        <v>0.97399999999999998</v>
      </c>
      <c r="AY57" s="59">
        <v>0.88</v>
      </c>
      <c r="AZ57" s="59">
        <v>0.871</v>
      </c>
      <c r="BA57" s="59">
        <v>0.79600000000000004</v>
      </c>
      <c r="BB57" s="59">
        <v>1.1679999999999999</v>
      </c>
      <c r="BC57" s="59">
        <v>1.5349999999999999</v>
      </c>
      <c r="BD57" s="59">
        <v>1.224</v>
      </c>
      <c r="BE57" s="59">
        <v>1.339</v>
      </c>
      <c r="BF57" s="59">
        <v>1.3819999999999999</v>
      </c>
      <c r="BG57" s="59">
        <v>1.4179999999999999</v>
      </c>
      <c r="BH57" s="59">
        <v>2.4</v>
      </c>
      <c r="BI57" s="59">
        <v>2.4279999999999999</v>
      </c>
      <c r="BJ57" s="59">
        <v>2.6240000000000001</v>
      </c>
      <c r="BK57" s="59">
        <v>2.0350000000000001</v>
      </c>
      <c r="BL57" s="59">
        <v>2.1840000000000002</v>
      </c>
      <c r="BM57" s="59">
        <v>2.2170000000000001</v>
      </c>
      <c r="BN57" s="59">
        <v>2.5019999999999998</v>
      </c>
      <c r="BO57" s="59">
        <v>2.403</v>
      </c>
      <c r="BP57" s="59">
        <v>2.2949999999999999</v>
      </c>
      <c r="BQ57" s="59">
        <v>2.2400000000000002</v>
      </c>
      <c r="BR57" s="59">
        <v>2.0859999999999999</v>
      </c>
      <c r="BS57" s="59">
        <v>1.9650000000000001</v>
      </c>
      <c r="BT57" s="59">
        <v>2.0569999999999999</v>
      </c>
      <c r="BU57" s="59">
        <v>2.1440000000000001</v>
      </c>
      <c r="BV57" s="59">
        <v>1.7150000000000001</v>
      </c>
      <c r="BW57" s="59">
        <v>1.9590000000000001</v>
      </c>
      <c r="BX57" s="59">
        <v>2.2669999999999999</v>
      </c>
      <c r="BY57" s="59">
        <v>2.665</v>
      </c>
      <c r="BZ57" s="59">
        <v>3.6480000000000001</v>
      </c>
    </row>
    <row r="58" spans="1:78" x14ac:dyDescent="0.25">
      <c r="A58" s="58" t="s">
        <v>327</v>
      </c>
      <c r="B58" s="56" t="s">
        <v>328</v>
      </c>
      <c r="C58" s="59">
        <v>1.4999999999999999E-2</v>
      </c>
      <c r="D58" s="59">
        <v>1.9E-2</v>
      </c>
      <c r="E58" s="59">
        <v>2.1999999999999999E-2</v>
      </c>
      <c r="F58" s="59">
        <v>3.9E-2</v>
      </c>
      <c r="G58" s="59">
        <v>3.9E-2</v>
      </c>
      <c r="H58" s="59">
        <v>0.04</v>
      </c>
      <c r="I58" s="59">
        <v>4.5999999999999999E-2</v>
      </c>
      <c r="J58" s="59">
        <v>4.9000000000000002E-2</v>
      </c>
      <c r="K58" s="59">
        <v>2.1000000000000001E-2</v>
      </c>
      <c r="L58" s="59">
        <v>2.5000000000000001E-2</v>
      </c>
      <c r="M58" s="59">
        <v>4.7E-2</v>
      </c>
      <c r="N58" s="59">
        <v>4.8000000000000001E-2</v>
      </c>
      <c r="O58" s="59">
        <v>5.6000000000000001E-2</v>
      </c>
      <c r="P58" s="59">
        <v>7.0000000000000007E-2</v>
      </c>
      <c r="Q58" s="59">
        <v>6.6000000000000003E-2</v>
      </c>
      <c r="R58" s="59">
        <v>7.0000000000000007E-2</v>
      </c>
      <c r="S58" s="59">
        <v>7.8E-2</v>
      </c>
      <c r="T58" s="59">
        <v>8.3000000000000004E-2</v>
      </c>
      <c r="U58" s="59">
        <v>9.1999999999999998E-2</v>
      </c>
      <c r="V58" s="59">
        <v>0.09</v>
      </c>
      <c r="W58" s="59">
        <v>9.7000000000000003E-2</v>
      </c>
      <c r="X58" s="59">
        <v>0.113</v>
      </c>
      <c r="Y58" s="59">
        <v>0.121</v>
      </c>
      <c r="Z58" s="59">
        <v>0.13400000000000001</v>
      </c>
      <c r="AA58" s="59">
        <v>0.17</v>
      </c>
      <c r="AB58" s="59">
        <v>0.19</v>
      </c>
      <c r="AC58" s="59">
        <v>0.23599999999999999</v>
      </c>
      <c r="AD58" s="59">
        <v>0.27900000000000003</v>
      </c>
      <c r="AE58" s="59">
        <v>0.33700000000000002</v>
      </c>
      <c r="AF58" s="59">
        <v>0.33800000000000002</v>
      </c>
      <c r="AG58" s="59">
        <v>0.35799999999999998</v>
      </c>
      <c r="AH58" s="59">
        <v>0.41399999999999998</v>
      </c>
      <c r="AI58" s="59">
        <v>0.60599999999999998</v>
      </c>
      <c r="AJ58" s="59">
        <v>0.84199999999999997</v>
      </c>
      <c r="AK58" s="59">
        <v>0.95299999999999996</v>
      </c>
      <c r="AL58" s="59">
        <v>0.93400000000000005</v>
      </c>
      <c r="AM58" s="59">
        <v>1.0209999999999999</v>
      </c>
      <c r="AN58" s="59">
        <v>0.94499999999999995</v>
      </c>
      <c r="AO58" s="59">
        <v>0.86599999999999999</v>
      </c>
      <c r="AP58" s="59">
        <v>0.96</v>
      </c>
      <c r="AQ58" s="59">
        <v>1.046</v>
      </c>
      <c r="AR58" s="59">
        <v>1.139</v>
      </c>
      <c r="AS58" s="59">
        <v>1.157</v>
      </c>
      <c r="AT58" s="59">
        <v>1.149</v>
      </c>
      <c r="AU58" s="59">
        <v>1.1819999999999999</v>
      </c>
      <c r="AV58" s="59">
        <v>1.2589999999999999</v>
      </c>
      <c r="AW58" s="59">
        <v>1.119</v>
      </c>
      <c r="AX58" s="59">
        <v>1.246</v>
      </c>
      <c r="AY58" s="59">
        <v>1.397</v>
      </c>
      <c r="AZ58" s="59">
        <v>1.5029999999999999</v>
      </c>
      <c r="BA58" s="59">
        <v>1.631</v>
      </c>
      <c r="BB58" s="59">
        <v>1.702</v>
      </c>
      <c r="BC58" s="59">
        <v>1.82</v>
      </c>
      <c r="BD58" s="59">
        <v>1.833</v>
      </c>
      <c r="BE58" s="59">
        <v>2.2240000000000002</v>
      </c>
      <c r="BF58" s="59">
        <v>2.0659999999999998</v>
      </c>
      <c r="BG58" s="59">
        <v>2.089</v>
      </c>
      <c r="BH58" s="59">
        <v>2.605</v>
      </c>
      <c r="BI58" s="59">
        <v>2.4529999999999998</v>
      </c>
      <c r="BJ58" s="59">
        <v>2.681</v>
      </c>
      <c r="BK58" s="59">
        <v>2.6850000000000001</v>
      </c>
      <c r="BL58" s="59">
        <v>2.758</v>
      </c>
      <c r="BM58" s="59">
        <v>2.883</v>
      </c>
      <c r="BN58" s="59">
        <v>3.25</v>
      </c>
      <c r="BO58" s="59">
        <v>3.25</v>
      </c>
      <c r="BP58" s="59">
        <v>3.2759999999999998</v>
      </c>
      <c r="BQ58" s="59">
        <v>3.3530000000000002</v>
      </c>
      <c r="BR58" s="59">
        <v>3.4980000000000002</v>
      </c>
      <c r="BS58" s="59">
        <v>3.5169999999999999</v>
      </c>
      <c r="BT58" s="59">
        <v>3.8079999999999998</v>
      </c>
      <c r="BU58" s="59">
        <v>4.0759999999999996</v>
      </c>
      <c r="BV58" s="59">
        <v>3.7989999999999999</v>
      </c>
      <c r="BW58" s="59">
        <v>4.3540000000000001</v>
      </c>
      <c r="BX58" s="59">
        <v>4.9340000000000002</v>
      </c>
      <c r="BY58" s="59">
        <v>5.3179999999999996</v>
      </c>
      <c r="BZ58" s="59">
        <v>6.1420000000000003</v>
      </c>
    </row>
    <row r="59" spans="1:78" x14ac:dyDescent="0.25">
      <c r="A59" s="55"/>
      <c r="B59" s="57" t="s">
        <v>260</v>
      </c>
    </row>
    <row r="60" spans="1:78" x14ac:dyDescent="0.25">
      <c r="A60" s="58" t="s">
        <v>313</v>
      </c>
      <c r="B60" s="56" t="s">
        <v>314</v>
      </c>
      <c r="C60" s="59">
        <v>0.104</v>
      </c>
      <c r="D60" s="59">
        <v>0.154</v>
      </c>
      <c r="E60" s="59">
        <v>0.17699999999999999</v>
      </c>
      <c r="F60" s="59">
        <v>0.246</v>
      </c>
      <c r="G60" s="59">
        <v>0.22800000000000001</v>
      </c>
      <c r="H60" s="59">
        <v>0.29699999999999999</v>
      </c>
      <c r="I60" s="59">
        <v>0.318</v>
      </c>
      <c r="J60" s="59">
        <v>0.36499999999999999</v>
      </c>
      <c r="K60" s="59">
        <v>0.38500000000000001</v>
      </c>
      <c r="L60" s="59">
        <v>0.47699999999999998</v>
      </c>
      <c r="M60" s="59">
        <v>0.51500000000000001</v>
      </c>
      <c r="N60" s="59">
        <v>0.52900000000000003</v>
      </c>
      <c r="O60" s="59">
        <v>0.55100000000000005</v>
      </c>
      <c r="P60" s="59">
        <v>0.63300000000000001</v>
      </c>
      <c r="Q60" s="59">
        <v>0.63600000000000001</v>
      </c>
      <c r="R60" s="59">
        <v>0.60499999999999998</v>
      </c>
      <c r="S60" s="59">
        <v>0.67900000000000005</v>
      </c>
      <c r="T60" s="59">
        <v>0.67200000000000004</v>
      </c>
      <c r="U60" s="59">
        <v>0.91900000000000004</v>
      </c>
      <c r="V60" s="59">
        <v>1.0880000000000001</v>
      </c>
      <c r="W60" s="59">
        <v>1.222</v>
      </c>
      <c r="X60" s="59">
        <v>1.169</v>
      </c>
      <c r="Y60" s="59">
        <v>1.127</v>
      </c>
      <c r="Z60" s="59">
        <v>1.0069999999999999</v>
      </c>
      <c r="AA60" s="59">
        <v>1.054</v>
      </c>
      <c r="AB60" s="59">
        <v>1.355</v>
      </c>
      <c r="AC60" s="59">
        <v>2.2930000000000001</v>
      </c>
      <c r="AD60" s="59">
        <v>2.4049999999999998</v>
      </c>
      <c r="AE60" s="59">
        <v>3.052</v>
      </c>
      <c r="AF60" s="59">
        <v>3.7749999999999999</v>
      </c>
      <c r="AG60" s="59">
        <v>4.6859999999999999</v>
      </c>
      <c r="AH60" s="59">
        <v>5.7290000000000001</v>
      </c>
      <c r="AI60" s="59">
        <v>8.9659999999999993</v>
      </c>
      <c r="AJ60" s="59">
        <v>10.61</v>
      </c>
      <c r="AK60" s="59">
        <v>14.753</v>
      </c>
      <c r="AL60" s="59">
        <v>16.888000000000002</v>
      </c>
      <c r="AM60" s="59">
        <v>19.577000000000002</v>
      </c>
      <c r="AN60" s="59">
        <v>21.247</v>
      </c>
      <c r="AO60" s="59">
        <v>21.465</v>
      </c>
      <c r="AP60" s="59">
        <v>22.257999999999999</v>
      </c>
      <c r="AQ60" s="59">
        <v>24.81</v>
      </c>
      <c r="AR60" s="59">
        <v>28.53</v>
      </c>
      <c r="AS60" s="59">
        <v>30.981999999999999</v>
      </c>
      <c r="AT60" s="59">
        <v>34.055</v>
      </c>
      <c r="AU60" s="59">
        <v>37.069000000000003</v>
      </c>
      <c r="AV60" s="59">
        <v>39.588000000000001</v>
      </c>
      <c r="AW60" s="59">
        <v>42.468000000000004</v>
      </c>
      <c r="AX60" s="59">
        <v>46.255000000000003</v>
      </c>
      <c r="AY60" s="59">
        <v>47.097999999999999</v>
      </c>
      <c r="AZ60" s="59">
        <v>46.890999999999998</v>
      </c>
      <c r="BA60" s="59">
        <v>44.298999999999999</v>
      </c>
      <c r="BB60" s="59">
        <v>44.978999999999999</v>
      </c>
      <c r="BC60" s="59">
        <v>48.097000000000001</v>
      </c>
      <c r="BD60" s="59">
        <v>49.298999999999999</v>
      </c>
      <c r="BE60" s="59">
        <v>48.155000000000001</v>
      </c>
      <c r="BF60" s="59">
        <v>48.703000000000003</v>
      </c>
      <c r="BG60" s="59">
        <v>49.058</v>
      </c>
      <c r="BH60" s="59">
        <v>49.232999999999997</v>
      </c>
      <c r="BI60" s="59">
        <v>53.536000000000001</v>
      </c>
      <c r="BJ60" s="59">
        <v>58.500999999999998</v>
      </c>
      <c r="BK60" s="59">
        <v>50.555999999999997</v>
      </c>
      <c r="BL60" s="59">
        <v>51.548999999999999</v>
      </c>
      <c r="BM60" s="59">
        <v>56.902000000000001</v>
      </c>
      <c r="BN60" s="59">
        <v>56.119</v>
      </c>
      <c r="BO60" s="59">
        <v>50.448999999999998</v>
      </c>
      <c r="BP60" s="59">
        <v>48.252000000000002</v>
      </c>
      <c r="BQ60" s="59">
        <v>45.226999999999997</v>
      </c>
      <c r="BR60" s="59">
        <v>42.988</v>
      </c>
      <c r="BS60" s="59">
        <v>41.811</v>
      </c>
      <c r="BT60" s="59">
        <v>42.304000000000002</v>
      </c>
      <c r="BU60" s="59">
        <v>37.744</v>
      </c>
      <c r="BV60" s="59">
        <v>32.055999999999997</v>
      </c>
      <c r="BW60" s="59">
        <v>36.591000000000001</v>
      </c>
      <c r="BX60" s="59">
        <v>53.463000000000001</v>
      </c>
      <c r="BY60" s="59">
        <v>55.207000000000001</v>
      </c>
      <c r="BZ60" s="59">
        <v>62.158999999999999</v>
      </c>
    </row>
    <row r="61" spans="1:78" x14ac:dyDescent="0.25">
      <c r="A61" s="58" t="s">
        <v>315</v>
      </c>
      <c r="B61" s="56" t="s">
        <v>316</v>
      </c>
      <c r="C61" s="59">
        <v>0.104</v>
      </c>
      <c r="D61" s="59">
        <v>0.154</v>
      </c>
      <c r="E61" s="59">
        <v>0.17699999999999999</v>
      </c>
      <c r="F61" s="59">
        <v>0.246</v>
      </c>
      <c r="G61" s="59">
        <v>0.22800000000000001</v>
      </c>
      <c r="H61" s="59">
        <v>0.29699999999999999</v>
      </c>
      <c r="I61" s="59">
        <v>0.318</v>
      </c>
      <c r="J61" s="59">
        <v>0.36499999999999999</v>
      </c>
      <c r="K61" s="59">
        <v>0.38500000000000001</v>
      </c>
      <c r="L61" s="59">
        <v>0.47699999999999998</v>
      </c>
      <c r="M61" s="59">
        <v>0.51500000000000001</v>
      </c>
      <c r="N61" s="59">
        <v>0.52900000000000003</v>
      </c>
      <c r="O61" s="59">
        <v>0.55100000000000005</v>
      </c>
      <c r="P61" s="59">
        <v>0.63300000000000001</v>
      </c>
      <c r="Q61" s="59">
        <v>0.63600000000000001</v>
      </c>
      <c r="R61" s="59">
        <v>0.60499999999999998</v>
      </c>
      <c r="S61" s="59">
        <v>0.67900000000000005</v>
      </c>
      <c r="T61" s="59">
        <v>0.67200000000000004</v>
      </c>
      <c r="U61" s="59">
        <v>0.91900000000000004</v>
      </c>
      <c r="V61" s="59">
        <v>1.0880000000000001</v>
      </c>
      <c r="W61" s="59">
        <v>1.222</v>
      </c>
      <c r="X61" s="59">
        <v>1.169</v>
      </c>
      <c r="Y61" s="59">
        <v>1.127</v>
      </c>
      <c r="Z61" s="59">
        <v>1.0069999999999999</v>
      </c>
      <c r="AA61" s="59">
        <v>1.054</v>
      </c>
      <c r="AB61" s="59">
        <v>1.355</v>
      </c>
      <c r="AC61" s="59">
        <v>2.2930000000000001</v>
      </c>
      <c r="AD61" s="59">
        <v>2.4049999999999998</v>
      </c>
      <c r="AE61" s="59">
        <v>3.052</v>
      </c>
      <c r="AF61" s="59">
        <v>3.7749999999999999</v>
      </c>
      <c r="AG61" s="59">
        <v>4.6859999999999999</v>
      </c>
      <c r="AH61" s="59">
        <v>5.7290000000000001</v>
      </c>
      <c r="AI61" s="59">
        <v>8.9659999999999993</v>
      </c>
      <c r="AJ61" s="59">
        <v>10.61</v>
      </c>
      <c r="AK61" s="59">
        <v>14.753</v>
      </c>
      <c r="AL61" s="59">
        <v>16.888000000000002</v>
      </c>
      <c r="AM61" s="59">
        <v>19.577000000000002</v>
      </c>
      <c r="AN61" s="59">
        <v>21.247</v>
      </c>
      <c r="AO61" s="59">
        <v>21.465</v>
      </c>
      <c r="AP61" s="59">
        <v>22.257999999999999</v>
      </c>
      <c r="AQ61" s="59">
        <v>24.81</v>
      </c>
      <c r="AR61" s="59">
        <v>28.53</v>
      </c>
      <c r="AS61" s="59">
        <v>30.981999999999999</v>
      </c>
      <c r="AT61" s="59">
        <v>34.055</v>
      </c>
      <c r="AU61" s="59">
        <v>37.069000000000003</v>
      </c>
      <c r="AV61" s="59">
        <v>39.588000000000001</v>
      </c>
      <c r="AW61" s="59">
        <v>42.468000000000004</v>
      </c>
      <c r="AX61" s="59">
        <v>46.255000000000003</v>
      </c>
      <c r="AY61" s="59">
        <v>47.043999999999997</v>
      </c>
      <c r="AZ61" s="59">
        <v>46.834000000000003</v>
      </c>
      <c r="BA61" s="59">
        <v>44.256999999999998</v>
      </c>
      <c r="BB61" s="59">
        <v>44.92</v>
      </c>
      <c r="BC61" s="59">
        <v>48.02</v>
      </c>
      <c r="BD61" s="59">
        <v>49.223999999999997</v>
      </c>
      <c r="BE61" s="59">
        <v>48.064</v>
      </c>
      <c r="BF61" s="59">
        <v>48.616</v>
      </c>
      <c r="BG61" s="59">
        <v>48.962000000000003</v>
      </c>
      <c r="BH61" s="59">
        <v>49.131</v>
      </c>
      <c r="BI61" s="59">
        <v>53.430999999999997</v>
      </c>
      <c r="BJ61" s="59">
        <v>58.381</v>
      </c>
      <c r="BK61" s="59">
        <v>50.433999999999997</v>
      </c>
      <c r="BL61" s="59">
        <v>51.424999999999997</v>
      </c>
      <c r="BM61" s="59">
        <v>56.77</v>
      </c>
      <c r="BN61" s="59">
        <v>55.976999999999997</v>
      </c>
      <c r="BO61" s="59">
        <v>50.316000000000003</v>
      </c>
      <c r="BP61" s="59">
        <v>48.118000000000002</v>
      </c>
      <c r="BQ61" s="59">
        <v>45.09</v>
      </c>
      <c r="BR61" s="59">
        <v>42.847000000000001</v>
      </c>
      <c r="BS61" s="59">
        <v>41.661000000000001</v>
      </c>
      <c r="BT61" s="59">
        <v>42.139000000000003</v>
      </c>
      <c r="BU61" s="59">
        <v>37.564999999999998</v>
      </c>
      <c r="BV61" s="59">
        <v>31.87</v>
      </c>
      <c r="BW61" s="59">
        <v>36.408999999999999</v>
      </c>
      <c r="BX61" s="59">
        <v>53.247999999999998</v>
      </c>
      <c r="BY61" s="59">
        <v>55.043999999999997</v>
      </c>
      <c r="BZ61" s="59">
        <v>62.082000000000001</v>
      </c>
    </row>
    <row r="62" spans="1:78" x14ac:dyDescent="0.25">
      <c r="A62" s="58" t="s">
        <v>317</v>
      </c>
      <c r="B62" s="56" t="s">
        <v>318</v>
      </c>
    </row>
    <row r="63" spans="1:78" x14ac:dyDescent="0.25">
      <c r="A63" s="58" t="s">
        <v>319</v>
      </c>
      <c r="B63" s="56" t="s">
        <v>320</v>
      </c>
    </row>
    <row r="64" spans="1:78" ht="25.5" x14ac:dyDescent="0.25">
      <c r="A64" s="58" t="s">
        <v>321</v>
      </c>
      <c r="B64" s="56" t="s">
        <v>322</v>
      </c>
    </row>
    <row r="65" spans="1:78" ht="38.25" x14ac:dyDescent="0.25">
      <c r="A65" s="58" t="s">
        <v>323</v>
      </c>
      <c r="B65" s="56" t="s">
        <v>324</v>
      </c>
    </row>
    <row r="66" spans="1:78" x14ac:dyDescent="0.25">
      <c r="A66" s="58" t="s">
        <v>325</v>
      </c>
      <c r="B66" s="56" t="s">
        <v>326</v>
      </c>
    </row>
    <row r="67" spans="1:78" x14ac:dyDescent="0.25">
      <c r="A67" s="58" t="s">
        <v>327</v>
      </c>
      <c r="B67" s="56" t="s">
        <v>328</v>
      </c>
      <c r="C67" s="59">
        <v>0</v>
      </c>
      <c r="D67" s="59">
        <v>0</v>
      </c>
      <c r="E67" s="59">
        <v>0</v>
      </c>
      <c r="F67" s="59">
        <v>0</v>
      </c>
      <c r="G67" s="59">
        <v>0</v>
      </c>
      <c r="H67" s="59">
        <v>0</v>
      </c>
      <c r="I67" s="59">
        <v>0</v>
      </c>
      <c r="J67" s="59">
        <v>0</v>
      </c>
      <c r="K67" s="59">
        <v>0</v>
      </c>
      <c r="L67" s="59">
        <v>0</v>
      </c>
      <c r="M67" s="59">
        <v>0</v>
      </c>
      <c r="N67" s="59">
        <v>0</v>
      </c>
      <c r="O67" s="59">
        <v>0</v>
      </c>
      <c r="P67" s="59">
        <v>0</v>
      </c>
      <c r="Q67" s="59">
        <v>0</v>
      </c>
      <c r="R67" s="59">
        <v>0</v>
      </c>
      <c r="S67" s="59">
        <v>0</v>
      </c>
      <c r="T67" s="59">
        <v>0</v>
      </c>
      <c r="U67" s="59">
        <v>0</v>
      </c>
      <c r="V67" s="59">
        <v>0</v>
      </c>
      <c r="W67" s="59">
        <v>0</v>
      </c>
      <c r="X67" s="59">
        <v>0</v>
      </c>
      <c r="Y67" s="59">
        <v>0</v>
      </c>
      <c r="Z67" s="59">
        <v>0</v>
      </c>
      <c r="AA67" s="59">
        <v>0</v>
      </c>
      <c r="AB67" s="59">
        <v>0</v>
      </c>
      <c r="AC67" s="59">
        <v>0</v>
      </c>
      <c r="AD67" s="59">
        <v>0</v>
      </c>
      <c r="AE67" s="59">
        <v>0</v>
      </c>
      <c r="AF67" s="59">
        <v>0</v>
      </c>
      <c r="AG67" s="59">
        <v>0</v>
      </c>
      <c r="AH67" s="59">
        <v>0</v>
      </c>
      <c r="AI67" s="59">
        <v>0</v>
      </c>
      <c r="AJ67" s="59">
        <v>0</v>
      </c>
      <c r="AK67" s="59">
        <v>0</v>
      </c>
      <c r="AL67" s="59">
        <v>0</v>
      </c>
      <c r="AM67" s="59">
        <v>0</v>
      </c>
      <c r="AN67" s="59">
        <v>0</v>
      </c>
      <c r="AO67" s="59">
        <v>0</v>
      </c>
      <c r="AP67" s="59">
        <v>0</v>
      </c>
      <c r="AQ67" s="59">
        <v>0</v>
      </c>
      <c r="AR67" s="59">
        <v>0</v>
      </c>
      <c r="AS67" s="59">
        <v>0</v>
      </c>
      <c r="AT67" s="59">
        <v>0</v>
      </c>
      <c r="AU67" s="59">
        <v>0</v>
      </c>
      <c r="AV67" s="59">
        <v>0</v>
      </c>
      <c r="AW67" s="59">
        <v>0</v>
      </c>
      <c r="AX67" s="59">
        <v>0</v>
      </c>
      <c r="AY67" s="59">
        <v>5.3999999999999999E-2</v>
      </c>
      <c r="AZ67" s="59">
        <v>5.7000000000000002E-2</v>
      </c>
      <c r="BA67" s="59">
        <v>4.2000000000000003E-2</v>
      </c>
      <c r="BB67" s="59">
        <v>5.8999999999999997E-2</v>
      </c>
      <c r="BC67" s="59">
        <v>7.6999999999999999E-2</v>
      </c>
      <c r="BD67" s="59">
        <v>7.4999999999999997E-2</v>
      </c>
      <c r="BE67" s="59">
        <v>0.09</v>
      </c>
      <c r="BF67" s="59">
        <v>8.6999999999999994E-2</v>
      </c>
      <c r="BG67" s="59">
        <v>9.6000000000000002E-2</v>
      </c>
      <c r="BH67" s="59">
        <v>0.10199999999999999</v>
      </c>
      <c r="BI67" s="59">
        <v>0.105</v>
      </c>
      <c r="BJ67" s="59">
        <v>0.12</v>
      </c>
      <c r="BK67" s="59">
        <v>0.123</v>
      </c>
      <c r="BL67" s="59">
        <v>0.124</v>
      </c>
      <c r="BM67" s="59">
        <v>0.13200000000000001</v>
      </c>
      <c r="BN67" s="59">
        <v>0.14199999999999999</v>
      </c>
      <c r="BO67" s="59">
        <v>0.13300000000000001</v>
      </c>
      <c r="BP67" s="59">
        <v>0.13400000000000001</v>
      </c>
      <c r="BQ67" s="59">
        <v>0.13700000000000001</v>
      </c>
      <c r="BR67" s="59">
        <v>0.14099999999999999</v>
      </c>
      <c r="BS67" s="59">
        <v>0.14899999999999999</v>
      </c>
      <c r="BT67" s="59">
        <v>0.16500000000000001</v>
      </c>
      <c r="BU67" s="59">
        <v>0.17899999999999999</v>
      </c>
      <c r="BV67" s="59">
        <v>0.186</v>
      </c>
      <c r="BW67" s="59">
        <v>0.182</v>
      </c>
      <c r="BX67" s="59">
        <v>0.215</v>
      </c>
      <c r="BY67" s="59">
        <v>0.16300000000000001</v>
      </c>
      <c r="BZ67" s="59">
        <v>7.6999999999999999E-2</v>
      </c>
    </row>
    <row r="68" spans="1:78" x14ac:dyDescent="0.25">
      <c r="A68" s="58" t="s">
        <v>329</v>
      </c>
      <c r="B68" s="56" t="s">
        <v>330</v>
      </c>
      <c r="C68" s="59">
        <v>1.8919999999999999</v>
      </c>
      <c r="D68" s="59">
        <v>2.2869999999999999</v>
      </c>
      <c r="E68" s="59">
        <v>3.0459999999999998</v>
      </c>
      <c r="F68" s="59">
        <v>3.6789999999999998</v>
      </c>
      <c r="G68" s="59">
        <v>3.9119999999999999</v>
      </c>
      <c r="H68" s="59">
        <v>4.0640000000000001</v>
      </c>
      <c r="I68" s="59">
        <v>4.2460000000000004</v>
      </c>
      <c r="J68" s="59">
        <v>4.6040000000000001</v>
      </c>
      <c r="K68" s="59">
        <v>5.2619999999999996</v>
      </c>
      <c r="L68" s="59">
        <v>6.218</v>
      </c>
      <c r="M68" s="59">
        <v>7.1719999999999997</v>
      </c>
      <c r="N68" s="59">
        <v>7.7670000000000003</v>
      </c>
      <c r="O68" s="59">
        <v>8.4290000000000003</v>
      </c>
      <c r="P68" s="59">
        <v>9.4849999999999994</v>
      </c>
      <c r="Q68" s="59">
        <v>10.945</v>
      </c>
      <c r="R68" s="59">
        <v>12.363</v>
      </c>
      <c r="S68" s="59">
        <v>13.19</v>
      </c>
      <c r="T68" s="59">
        <v>14.297000000000001</v>
      </c>
      <c r="U68" s="59">
        <v>14.984999999999999</v>
      </c>
      <c r="V68" s="59">
        <v>15.523999999999999</v>
      </c>
      <c r="W68" s="59">
        <v>18.056999999999999</v>
      </c>
      <c r="X68" s="59">
        <v>19.829999999999998</v>
      </c>
      <c r="Y68" s="59">
        <v>22.276</v>
      </c>
      <c r="Z68" s="59">
        <v>25.094999999999999</v>
      </c>
      <c r="AA68" s="59">
        <v>28.393999999999998</v>
      </c>
      <c r="AB68" s="59">
        <v>31.843</v>
      </c>
      <c r="AC68" s="59">
        <v>36.61</v>
      </c>
      <c r="AD68" s="59">
        <v>43.518000000000001</v>
      </c>
      <c r="AE68" s="59">
        <v>46.235999999999997</v>
      </c>
      <c r="AF68" s="59">
        <v>54.466000000000001</v>
      </c>
      <c r="AG68" s="59">
        <v>63.953000000000003</v>
      </c>
      <c r="AH68" s="59">
        <v>72.064999999999998</v>
      </c>
      <c r="AI68" s="59">
        <v>80.814999999999998</v>
      </c>
      <c r="AJ68" s="59">
        <v>95.501000000000005</v>
      </c>
      <c r="AK68" s="59">
        <v>103.47199999999999</v>
      </c>
      <c r="AL68" s="59">
        <v>110.732</v>
      </c>
      <c r="AM68" s="59">
        <v>120.80500000000001</v>
      </c>
      <c r="AN68" s="59">
        <v>126.858</v>
      </c>
      <c r="AO68" s="59">
        <v>135.16900000000001</v>
      </c>
      <c r="AP68" s="59">
        <v>146.15700000000001</v>
      </c>
      <c r="AQ68" s="59">
        <v>154.45099999999999</v>
      </c>
      <c r="AR68" s="59">
        <v>161.00700000000001</v>
      </c>
      <c r="AS68" s="59">
        <v>168.274</v>
      </c>
      <c r="AT68" s="59">
        <v>169.869</v>
      </c>
      <c r="AU68" s="59">
        <v>173.06899999999999</v>
      </c>
      <c r="AV68" s="59">
        <v>183.56100000000001</v>
      </c>
      <c r="AW68" s="59">
        <v>192.738</v>
      </c>
      <c r="AX68" s="59">
        <v>199.07300000000001</v>
      </c>
      <c r="AY68" s="59">
        <v>206.22300000000001</v>
      </c>
      <c r="AZ68" s="59">
        <v>214.994</v>
      </c>
      <c r="BA68" s="59">
        <v>223.93799999999999</v>
      </c>
      <c r="BB68" s="59">
        <v>228.42699999999999</v>
      </c>
      <c r="BC68" s="59">
        <v>231.524</v>
      </c>
      <c r="BD68" s="59">
        <v>235.346</v>
      </c>
      <c r="BE68" s="59">
        <v>240.72399999999999</v>
      </c>
      <c r="BF68" s="59">
        <v>257.28699999999998</v>
      </c>
      <c r="BG68" s="59">
        <v>272.714</v>
      </c>
      <c r="BH68" s="59">
        <v>287.26499999999999</v>
      </c>
      <c r="BI68" s="59">
        <v>296.48899999999998</v>
      </c>
      <c r="BJ68" s="59">
        <v>299.37299999999999</v>
      </c>
      <c r="BK68" s="59">
        <v>300.089</v>
      </c>
      <c r="BL68" s="59">
        <v>303.70299999999997</v>
      </c>
      <c r="BM68" s="59">
        <v>320.90600000000001</v>
      </c>
      <c r="BN68" s="59">
        <v>328.327</v>
      </c>
      <c r="BO68" s="59">
        <v>332.90699999999998</v>
      </c>
      <c r="BP68" s="59">
        <v>336.93</v>
      </c>
      <c r="BQ68" s="59">
        <v>348.35300000000001</v>
      </c>
      <c r="BR68" s="59">
        <v>359.20800000000003</v>
      </c>
      <c r="BS68" s="59">
        <v>374.83300000000003</v>
      </c>
      <c r="BT68" s="59">
        <v>395.57600000000002</v>
      </c>
      <c r="BU68" s="59">
        <v>437.78899999999999</v>
      </c>
      <c r="BV68" s="59">
        <v>392.01600000000002</v>
      </c>
      <c r="BW68" s="59">
        <v>412.57100000000003</v>
      </c>
      <c r="BX68" s="59">
        <v>436.07499999999999</v>
      </c>
      <c r="BY68" s="59">
        <v>450.209</v>
      </c>
      <c r="BZ68" s="59">
        <v>468.65199999999999</v>
      </c>
    </row>
    <row r="69" spans="1:78" ht="25.5" x14ac:dyDescent="0.25">
      <c r="A69" s="58" t="s">
        <v>331</v>
      </c>
      <c r="B69" s="56" t="s">
        <v>332</v>
      </c>
      <c r="AF69" s="59">
        <v>43.634</v>
      </c>
      <c r="AG69" s="59">
        <v>51.393999999999998</v>
      </c>
      <c r="AH69" s="59">
        <v>57.100999999999999</v>
      </c>
      <c r="AI69" s="59">
        <v>63.280999999999999</v>
      </c>
      <c r="AJ69" s="59">
        <v>74.69</v>
      </c>
      <c r="AK69" s="59">
        <v>80.171999999999997</v>
      </c>
      <c r="AL69" s="59">
        <v>84.960999999999999</v>
      </c>
      <c r="AM69" s="59">
        <v>93.114999999999995</v>
      </c>
      <c r="AN69" s="59">
        <v>97.47</v>
      </c>
      <c r="AO69" s="59">
        <v>104.218</v>
      </c>
      <c r="AP69" s="59">
        <v>113.33499999999999</v>
      </c>
      <c r="AQ69" s="59">
        <v>119.60299999999999</v>
      </c>
      <c r="AR69" s="59">
        <v>124.82</v>
      </c>
      <c r="AS69" s="59">
        <v>129.36199999999999</v>
      </c>
      <c r="AT69" s="59">
        <v>129.40899999999999</v>
      </c>
      <c r="AU69" s="59">
        <v>130.97</v>
      </c>
      <c r="AV69" s="59">
        <v>140.05699999999999</v>
      </c>
      <c r="AW69" s="59">
        <v>148.077</v>
      </c>
      <c r="AX69" s="59">
        <v>153.125</v>
      </c>
      <c r="AY69" s="59">
        <v>159.06100000000001</v>
      </c>
      <c r="AZ69" s="59">
        <v>166.995</v>
      </c>
      <c r="BA69" s="59">
        <v>174.69300000000001</v>
      </c>
      <c r="BB69" s="59">
        <v>178.05</v>
      </c>
      <c r="BC69" s="59">
        <v>179.423</v>
      </c>
      <c r="BD69" s="59">
        <v>181.88300000000001</v>
      </c>
      <c r="BE69" s="59">
        <v>185.18</v>
      </c>
      <c r="BF69" s="59">
        <v>199.4</v>
      </c>
      <c r="BG69" s="59">
        <v>211.95500000000001</v>
      </c>
      <c r="BH69" s="59">
        <v>223.52</v>
      </c>
      <c r="BI69" s="59">
        <v>229.66800000000001</v>
      </c>
      <c r="BJ69" s="59">
        <v>229.13300000000001</v>
      </c>
      <c r="BK69" s="59">
        <v>227.983</v>
      </c>
      <c r="BL69" s="59">
        <v>228.577</v>
      </c>
      <c r="BM69" s="59">
        <v>242.38399999999999</v>
      </c>
      <c r="BN69" s="59">
        <v>247.303</v>
      </c>
      <c r="BO69" s="59">
        <v>250.37799999999999</v>
      </c>
      <c r="BP69" s="59">
        <v>253.697</v>
      </c>
      <c r="BQ69" s="59">
        <v>265.47699999999998</v>
      </c>
      <c r="BR69" s="59">
        <v>275.49799999999999</v>
      </c>
      <c r="BS69" s="59">
        <v>289.05099999999999</v>
      </c>
      <c r="BT69" s="59">
        <v>307.57900000000001</v>
      </c>
      <c r="BU69" s="59">
        <v>347.36200000000002</v>
      </c>
      <c r="BV69" s="59">
        <v>300.20100000000002</v>
      </c>
      <c r="BW69" s="59">
        <v>317.05200000000002</v>
      </c>
      <c r="BX69" s="59">
        <v>332.315</v>
      </c>
      <c r="BY69" s="59">
        <v>342.30200000000002</v>
      </c>
      <c r="BZ69" s="59">
        <v>358.40600000000001</v>
      </c>
    </row>
    <row r="70" spans="1:78" x14ac:dyDescent="0.25">
      <c r="A70" s="55"/>
      <c r="B70" s="57" t="s">
        <v>71</v>
      </c>
    </row>
    <row r="71" spans="1:78" x14ac:dyDescent="0.25">
      <c r="A71" s="55"/>
      <c r="B71" s="57" t="s">
        <v>333</v>
      </c>
    </row>
    <row r="72" spans="1:78" x14ac:dyDescent="0.25">
      <c r="A72" s="55"/>
      <c r="B72" s="57" t="s">
        <v>251</v>
      </c>
    </row>
    <row r="73" spans="1:78" x14ac:dyDescent="0.25">
      <c r="A73" s="58" t="s">
        <v>329</v>
      </c>
      <c r="B73" s="56" t="s">
        <v>330</v>
      </c>
      <c r="C73" s="59">
        <v>1.8919999999999999</v>
      </c>
      <c r="D73" s="59">
        <v>2.2869999999999999</v>
      </c>
      <c r="E73" s="59">
        <v>3.0459999999999998</v>
      </c>
      <c r="F73" s="59">
        <v>3.6789999999999998</v>
      </c>
      <c r="G73" s="59">
        <v>3.9119999999999999</v>
      </c>
      <c r="H73" s="59">
        <v>4.0640000000000001</v>
      </c>
      <c r="I73" s="59">
        <v>4.2460000000000004</v>
      </c>
      <c r="J73" s="59">
        <v>4.6040000000000001</v>
      </c>
      <c r="K73" s="59">
        <v>5.2619999999999996</v>
      </c>
      <c r="L73" s="59">
        <v>6.218</v>
      </c>
      <c r="M73" s="59">
        <v>7.1719999999999997</v>
      </c>
      <c r="N73" s="59">
        <v>7.7670000000000003</v>
      </c>
      <c r="O73" s="59">
        <v>8.4290000000000003</v>
      </c>
      <c r="P73" s="59">
        <v>9.4849999999999994</v>
      </c>
      <c r="Q73" s="59">
        <v>10.945</v>
      </c>
      <c r="R73" s="59">
        <v>12.363</v>
      </c>
      <c r="S73" s="59">
        <v>13.19</v>
      </c>
      <c r="T73" s="59">
        <v>14.297000000000001</v>
      </c>
      <c r="U73" s="59">
        <v>14.984999999999999</v>
      </c>
      <c r="V73" s="59">
        <v>15.523999999999999</v>
      </c>
      <c r="W73" s="59">
        <v>18.056999999999999</v>
      </c>
      <c r="X73" s="59">
        <v>19.829999999999998</v>
      </c>
      <c r="Y73" s="59">
        <v>22.276</v>
      </c>
      <c r="Z73" s="59">
        <v>25.094999999999999</v>
      </c>
      <c r="AA73" s="59">
        <v>28.393999999999998</v>
      </c>
      <c r="AB73" s="59">
        <v>31.843</v>
      </c>
      <c r="AC73" s="59">
        <v>36.61</v>
      </c>
      <c r="AD73" s="59">
        <v>43.518000000000001</v>
      </c>
      <c r="AE73" s="59">
        <v>46.235999999999997</v>
      </c>
      <c r="AF73" s="59">
        <v>54.466000000000001</v>
      </c>
      <c r="AG73" s="59">
        <v>63.953000000000003</v>
      </c>
      <c r="AH73" s="59">
        <v>72.064999999999998</v>
      </c>
      <c r="AI73" s="59">
        <v>80.814999999999998</v>
      </c>
      <c r="AJ73" s="59">
        <v>95.501000000000005</v>
      </c>
      <c r="AK73" s="59">
        <v>103.47199999999999</v>
      </c>
      <c r="AL73" s="59">
        <v>110.732</v>
      </c>
      <c r="AM73" s="59">
        <v>120.80500000000001</v>
      </c>
      <c r="AN73" s="59">
        <v>126.858</v>
      </c>
      <c r="AO73" s="59">
        <v>135.16900000000001</v>
      </c>
      <c r="AP73" s="59">
        <v>146.15700000000001</v>
      </c>
      <c r="AQ73" s="59">
        <v>154.45099999999999</v>
      </c>
      <c r="AR73" s="59">
        <v>161.00700000000001</v>
      </c>
      <c r="AS73" s="59">
        <v>168.274</v>
      </c>
      <c r="AT73" s="59">
        <v>169.869</v>
      </c>
      <c r="AU73" s="59">
        <v>173.06899999999999</v>
      </c>
      <c r="AV73" s="59">
        <v>183.56100000000001</v>
      </c>
      <c r="AW73" s="59">
        <v>192.738</v>
      </c>
      <c r="AX73" s="59">
        <v>199.07300000000001</v>
      </c>
      <c r="AY73" s="59">
        <v>206.22300000000001</v>
      </c>
      <c r="AZ73" s="59">
        <v>214.994</v>
      </c>
      <c r="BA73" s="59">
        <v>223.93799999999999</v>
      </c>
      <c r="BB73" s="59">
        <v>228.42699999999999</v>
      </c>
      <c r="BC73" s="59">
        <v>231.524</v>
      </c>
      <c r="BD73" s="59">
        <v>235.346</v>
      </c>
      <c r="BE73" s="59">
        <v>240.72399999999999</v>
      </c>
      <c r="BF73" s="59">
        <v>257.28699999999998</v>
      </c>
      <c r="BG73" s="59">
        <v>272.714</v>
      </c>
      <c r="BH73" s="59">
        <v>287.26499999999999</v>
      </c>
      <c r="BI73" s="59">
        <v>296.48899999999998</v>
      </c>
      <c r="BJ73" s="59">
        <v>299.37299999999999</v>
      </c>
      <c r="BK73" s="59">
        <v>300.089</v>
      </c>
      <c r="BL73" s="59">
        <v>303.70299999999997</v>
      </c>
      <c r="BM73" s="59">
        <v>320.90600000000001</v>
      </c>
      <c r="BN73" s="59">
        <v>328.327</v>
      </c>
      <c r="BO73" s="59">
        <v>332.90699999999998</v>
      </c>
      <c r="BP73" s="59">
        <v>336.93</v>
      </c>
      <c r="BQ73" s="59">
        <v>348.35300000000001</v>
      </c>
      <c r="BR73" s="59">
        <v>359.20800000000003</v>
      </c>
      <c r="BS73" s="59">
        <v>374.83300000000003</v>
      </c>
      <c r="BT73" s="59">
        <v>395.57600000000002</v>
      </c>
      <c r="BU73" s="59">
        <v>437.78899999999999</v>
      </c>
      <c r="BV73" s="59">
        <v>392.01600000000002</v>
      </c>
      <c r="BW73" s="59">
        <v>412.57100000000003</v>
      </c>
      <c r="BX73" s="59">
        <v>436.07499999999999</v>
      </c>
      <c r="BY73" s="59">
        <v>450.209</v>
      </c>
      <c r="BZ73" s="59">
        <v>468.65199999999999</v>
      </c>
    </row>
    <row r="74" spans="1:78" ht="25.5" x14ac:dyDescent="0.25">
      <c r="A74" s="58" t="s">
        <v>334</v>
      </c>
      <c r="B74" s="56" t="s">
        <v>335</v>
      </c>
      <c r="C74" s="59">
        <v>0.5</v>
      </c>
      <c r="D74" s="59">
        <v>0.65300000000000002</v>
      </c>
      <c r="E74" s="59">
        <v>0.80300000000000005</v>
      </c>
      <c r="F74" s="59">
        <v>0.96799999999999997</v>
      </c>
      <c r="G74" s="59">
        <v>1.2110000000000001</v>
      </c>
      <c r="H74" s="59">
        <v>1.143</v>
      </c>
      <c r="I74" s="59">
        <v>1.1319999999999999</v>
      </c>
      <c r="J74" s="59">
        <v>1.4379999999999999</v>
      </c>
      <c r="K74" s="59">
        <v>1.6659999999999999</v>
      </c>
      <c r="L74" s="59">
        <v>2.1589999999999998</v>
      </c>
      <c r="M74" s="59">
        <v>2.4239999999999999</v>
      </c>
      <c r="N74" s="59">
        <v>2.5579999999999998</v>
      </c>
      <c r="O74" s="59">
        <v>2.75</v>
      </c>
      <c r="P74" s="59">
        <v>2.863</v>
      </c>
      <c r="Q74" s="59">
        <v>3.173</v>
      </c>
      <c r="R74" s="59">
        <v>3.9060000000000001</v>
      </c>
      <c r="S74" s="59">
        <v>4.37</v>
      </c>
      <c r="T74" s="59">
        <v>4.5979999999999999</v>
      </c>
      <c r="U74" s="59">
        <v>4.8550000000000004</v>
      </c>
      <c r="V74" s="59">
        <v>5.665</v>
      </c>
      <c r="W74" s="59">
        <v>6.8120000000000003</v>
      </c>
      <c r="X74" s="59">
        <v>7.8959999999999999</v>
      </c>
      <c r="Y74" s="59">
        <v>8.2509999999999994</v>
      </c>
      <c r="Z74" s="59">
        <v>9.4239999999999995</v>
      </c>
      <c r="AA74" s="59">
        <v>10.675000000000001</v>
      </c>
      <c r="AB74" s="59">
        <v>14.276</v>
      </c>
      <c r="AC74" s="59">
        <v>14.339</v>
      </c>
      <c r="AD74" s="59">
        <v>18.891999999999999</v>
      </c>
      <c r="AE74" s="59">
        <v>21.437000000000001</v>
      </c>
      <c r="AF74" s="59">
        <v>23.1</v>
      </c>
      <c r="AG74" s="59">
        <v>27.431000000000001</v>
      </c>
      <c r="AH74" s="59">
        <v>33.088999999999999</v>
      </c>
      <c r="AI74" s="59">
        <v>38.08</v>
      </c>
      <c r="AJ74" s="59">
        <v>44.533000000000001</v>
      </c>
      <c r="AK74" s="59">
        <v>50.079000000000001</v>
      </c>
      <c r="AL74" s="59">
        <v>56.084000000000003</v>
      </c>
      <c r="AM74" s="59">
        <v>59.295999999999999</v>
      </c>
      <c r="AN74" s="59">
        <v>63.658000000000001</v>
      </c>
      <c r="AO74" s="59">
        <v>67.548000000000002</v>
      </c>
      <c r="AP74" s="59">
        <v>69.816000000000003</v>
      </c>
      <c r="AQ74" s="59">
        <v>75.631</v>
      </c>
      <c r="AR74" s="59">
        <v>81.814999999999998</v>
      </c>
      <c r="AS74" s="59">
        <v>86.353999999999999</v>
      </c>
      <c r="AT74" s="59">
        <v>86.884</v>
      </c>
      <c r="AU74" s="59">
        <v>89.311999999999998</v>
      </c>
      <c r="AV74" s="59">
        <v>94.334000000000003</v>
      </c>
      <c r="AW74" s="59">
        <v>97.811999999999998</v>
      </c>
      <c r="AX74" s="59">
        <v>107.098</v>
      </c>
      <c r="AY74" s="59">
        <v>117.72199999999999</v>
      </c>
      <c r="AZ74" s="59">
        <v>151.65899999999999</v>
      </c>
      <c r="BA74" s="59">
        <v>164.81200000000001</v>
      </c>
      <c r="BB74" s="59">
        <v>174.23500000000001</v>
      </c>
      <c r="BC74" s="59">
        <v>185.31899999999999</v>
      </c>
      <c r="BD74" s="59">
        <v>178.10599999999999</v>
      </c>
      <c r="BE74" s="59">
        <v>177.64599999999999</v>
      </c>
      <c r="BF74" s="59">
        <v>187.95699999999999</v>
      </c>
      <c r="BG74" s="59">
        <v>198.858</v>
      </c>
      <c r="BH74" s="59">
        <v>217.142</v>
      </c>
      <c r="BI74" s="59">
        <v>226.017</v>
      </c>
      <c r="BJ74" s="59">
        <v>235.55199999999999</v>
      </c>
      <c r="BK74" s="59">
        <v>205.22300000000001</v>
      </c>
      <c r="BL74" s="59">
        <v>222.09800000000001</v>
      </c>
      <c r="BM74" s="59">
        <v>239.77699999999999</v>
      </c>
      <c r="BN74" s="59">
        <v>258.71100000000001</v>
      </c>
      <c r="BO74" s="59">
        <v>270.64</v>
      </c>
      <c r="BP74" s="59">
        <v>272.45800000000003</v>
      </c>
      <c r="BQ74" s="59">
        <v>278.54199999999997</v>
      </c>
      <c r="BR74" s="59">
        <v>278.58699999999999</v>
      </c>
      <c r="BS74" s="59">
        <v>293.92399999999998</v>
      </c>
      <c r="BT74" s="59">
        <v>311.45999999999998</v>
      </c>
      <c r="BU74" s="59">
        <v>318.19400000000002</v>
      </c>
      <c r="BV74" s="59">
        <v>306.19799999999998</v>
      </c>
      <c r="BW74" s="59">
        <v>324.072</v>
      </c>
      <c r="BX74" s="59">
        <v>358.90800000000002</v>
      </c>
      <c r="BY74" s="59">
        <v>357.07799999999997</v>
      </c>
      <c r="BZ74" s="59">
        <v>366.04899999999998</v>
      </c>
    </row>
    <row r="75" spans="1:78" x14ac:dyDescent="0.25">
      <c r="A75" s="58" t="s">
        <v>336</v>
      </c>
      <c r="B75" s="56" t="s">
        <v>337</v>
      </c>
      <c r="C75" s="59">
        <v>0.44400000000000001</v>
      </c>
      <c r="D75" s="59">
        <v>0.59099999999999997</v>
      </c>
      <c r="E75" s="59">
        <v>0.73299999999999998</v>
      </c>
      <c r="F75" s="59">
        <v>0.88600000000000001</v>
      </c>
      <c r="G75" s="59">
        <v>1.1240000000000001</v>
      </c>
      <c r="H75" s="59">
        <v>1.038</v>
      </c>
      <c r="I75" s="59">
        <v>1.0129999999999999</v>
      </c>
      <c r="J75" s="59">
        <v>1.3140000000000001</v>
      </c>
      <c r="K75" s="59">
        <v>1.522</v>
      </c>
      <c r="L75" s="59">
        <v>1.9690000000000001</v>
      </c>
      <c r="M75" s="59">
        <v>2.2040000000000002</v>
      </c>
      <c r="N75" s="59">
        <v>2.3029999999999999</v>
      </c>
      <c r="O75" s="59">
        <v>2.4620000000000002</v>
      </c>
      <c r="P75" s="59">
        <v>2.5310000000000001</v>
      </c>
      <c r="Q75" s="59">
        <v>2.8069999999999999</v>
      </c>
      <c r="R75" s="59">
        <v>3.5009999999999999</v>
      </c>
      <c r="S75" s="59">
        <v>3.9340000000000002</v>
      </c>
      <c r="T75" s="59">
        <v>4.1120000000000001</v>
      </c>
      <c r="U75" s="59">
        <v>4.3460000000000001</v>
      </c>
      <c r="V75" s="59">
        <v>5.077</v>
      </c>
      <c r="W75" s="59">
        <v>6.1440000000000001</v>
      </c>
      <c r="X75" s="59">
        <v>7.2290000000000001</v>
      </c>
      <c r="Y75" s="59">
        <v>7.5339999999999998</v>
      </c>
      <c r="Z75" s="59">
        <v>8.6419999999999995</v>
      </c>
      <c r="AA75" s="59">
        <v>9.4740000000000002</v>
      </c>
      <c r="AB75" s="59">
        <v>13.691000000000001</v>
      </c>
      <c r="AC75" s="59">
        <v>12.760999999999999</v>
      </c>
      <c r="AD75" s="59">
        <v>16.923999999999999</v>
      </c>
      <c r="AE75" s="59">
        <v>19.376000000000001</v>
      </c>
      <c r="AF75" s="59">
        <v>20.779</v>
      </c>
      <c r="AG75" s="59">
        <v>24.776</v>
      </c>
      <c r="AH75" s="59">
        <v>29.927</v>
      </c>
      <c r="AI75" s="59">
        <v>34.563000000000002</v>
      </c>
      <c r="AJ75" s="59">
        <v>40.130000000000003</v>
      </c>
      <c r="AK75" s="59">
        <v>44.73</v>
      </c>
      <c r="AL75" s="59">
        <v>49.569000000000003</v>
      </c>
      <c r="AM75" s="59">
        <v>51.779000000000003</v>
      </c>
      <c r="AN75" s="59">
        <v>55.438000000000002</v>
      </c>
      <c r="AO75" s="59">
        <v>59.594999999999999</v>
      </c>
      <c r="AP75" s="59">
        <v>61.759</v>
      </c>
      <c r="AQ75" s="59">
        <v>66.161000000000001</v>
      </c>
      <c r="AR75" s="59">
        <v>72.103999999999999</v>
      </c>
      <c r="AS75" s="59">
        <v>75.367999999999995</v>
      </c>
      <c r="AT75" s="59">
        <v>75.13</v>
      </c>
      <c r="AU75" s="59">
        <v>77.257000000000005</v>
      </c>
      <c r="AV75" s="59">
        <v>81.430999999999997</v>
      </c>
      <c r="AW75" s="59">
        <v>84.4</v>
      </c>
      <c r="AX75" s="59">
        <v>92.762</v>
      </c>
      <c r="AY75" s="59">
        <v>102.98</v>
      </c>
      <c r="AZ75" s="59">
        <v>136.47499999999999</v>
      </c>
      <c r="BA75" s="59">
        <v>148.91900000000001</v>
      </c>
      <c r="BB75" s="59">
        <v>160.77000000000001</v>
      </c>
      <c r="BC75" s="59">
        <v>171.46700000000001</v>
      </c>
      <c r="BD75" s="59">
        <v>163.82300000000001</v>
      </c>
      <c r="BE75" s="59">
        <v>162.79900000000001</v>
      </c>
      <c r="BF75" s="59">
        <v>172.35400000000001</v>
      </c>
      <c r="BG75" s="59">
        <v>182.00700000000001</v>
      </c>
      <c r="BH75" s="59">
        <v>198.85499999999999</v>
      </c>
      <c r="BI75" s="59">
        <v>206.31299999999999</v>
      </c>
      <c r="BJ75" s="59">
        <v>215.434</v>
      </c>
      <c r="BK75" s="59">
        <v>184.363</v>
      </c>
      <c r="BL75" s="59">
        <v>199.37100000000001</v>
      </c>
      <c r="BM75" s="59">
        <v>215.91200000000001</v>
      </c>
      <c r="BN75" s="59">
        <v>232.60300000000001</v>
      </c>
      <c r="BO75" s="59">
        <v>244.42699999999999</v>
      </c>
      <c r="BP75" s="59">
        <v>244.75200000000001</v>
      </c>
      <c r="BQ75" s="59">
        <v>250.52799999999999</v>
      </c>
      <c r="BR75" s="59">
        <v>250.62299999999999</v>
      </c>
      <c r="BS75" s="59">
        <v>265.29399999999998</v>
      </c>
      <c r="BT75" s="59">
        <v>288.58</v>
      </c>
      <c r="BU75" s="59">
        <v>298.22300000000001</v>
      </c>
      <c r="BV75" s="59">
        <v>289.69400000000002</v>
      </c>
      <c r="BW75" s="59">
        <v>310.28300000000002</v>
      </c>
      <c r="BX75" s="59">
        <v>350.47800000000001</v>
      </c>
      <c r="BY75" s="59">
        <v>351.26799999999997</v>
      </c>
      <c r="BZ75" s="59">
        <v>359.02600000000001</v>
      </c>
    </row>
    <row r="76" spans="1:78" x14ac:dyDescent="0.25">
      <c r="A76" s="58" t="s">
        <v>338</v>
      </c>
      <c r="B76" s="56" t="s">
        <v>339</v>
      </c>
      <c r="C76" s="59">
        <v>5.6000000000000001E-2</v>
      </c>
      <c r="D76" s="59">
        <v>6.3E-2</v>
      </c>
      <c r="E76" s="59">
        <v>7.0000000000000007E-2</v>
      </c>
      <c r="F76" s="59">
        <v>8.1000000000000003E-2</v>
      </c>
      <c r="G76" s="59">
        <v>8.6999999999999994E-2</v>
      </c>
      <c r="H76" s="59">
        <v>0.105</v>
      </c>
      <c r="I76" s="59">
        <v>0.12</v>
      </c>
      <c r="J76" s="59">
        <v>0.124</v>
      </c>
      <c r="K76" s="59">
        <v>0.14399999999999999</v>
      </c>
      <c r="L76" s="59">
        <v>0.19</v>
      </c>
      <c r="M76" s="59">
        <v>0.22</v>
      </c>
      <c r="N76" s="59">
        <v>0.255</v>
      </c>
      <c r="O76" s="59">
        <v>0.28899999999999998</v>
      </c>
      <c r="P76" s="59">
        <v>0.33200000000000002</v>
      </c>
      <c r="Q76" s="59">
        <v>0.36599999999999999</v>
      </c>
      <c r="R76" s="59">
        <v>0.40500000000000003</v>
      </c>
      <c r="S76" s="59">
        <v>0.436</v>
      </c>
      <c r="T76" s="59">
        <v>0.48599999999999999</v>
      </c>
      <c r="U76" s="59">
        <v>0.51</v>
      </c>
      <c r="V76" s="59">
        <v>0.58799999999999997</v>
      </c>
      <c r="W76" s="59">
        <v>0.66800000000000004</v>
      </c>
      <c r="X76" s="59">
        <v>0.66700000000000004</v>
      </c>
      <c r="Y76" s="59">
        <v>0.71799999999999997</v>
      </c>
      <c r="Z76" s="59">
        <v>0.78200000000000003</v>
      </c>
      <c r="AA76" s="59">
        <v>1.2010000000000001</v>
      </c>
      <c r="AB76" s="59">
        <v>0.58499999999999996</v>
      </c>
      <c r="AC76" s="59">
        <v>1.5780000000000001</v>
      </c>
      <c r="AD76" s="59">
        <v>1.968</v>
      </c>
      <c r="AE76" s="59">
        <v>2.0609999999999999</v>
      </c>
      <c r="AF76" s="59">
        <v>2.3220000000000001</v>
      </c>
      <c r="AG76" s="59">
        <v>2.6549999999999998</v>
      </c>
      <c r="AH76" s="59">
        <v>3.1619999999999999</v>
      </c>
      <c r="AI76" s="59">
        <v>3.516</v>
      </c>
      <c r="AJ76" s="59">
        <v>4.4029999999999996</v>
      </c>
      <c r="AK76" s="59">
        <v>5.3490000000000002</v>
      </c>
      <c r="AL76" s="59">
        <v>6.5149999999999997</v>
      </c>
      <c r="AM76" s="59">
        <v>7.516</v>
      </c>
      <c r="AN76" s="59">
        <v>8.2200000000000006</v>
      </c>
      <c r="AO76" s="59">
        <v>7.9530000000000003</v>
      </c>
      <c r="AP76" s="59">
        <v>8.0570000000000004</v>
      </c>
      <c r="AQ76" s="59">
        <v>9.4689999999999994</v>
      </c>
      <c r="AR76" s="59">
        <v>9.7110000000000003</v>
      </c>
      <c r="AS76" s="59">
        <v>10.986000000000001</v>
      </c>
      <c r="AT76" s="59">
        <v>11.754</v>
      </c>
      <c r="AU76" s="59">
        <v>12.055</v>
      </c>
      <c r="AV76" s="59">
        <v>12.903</v>
      </c>
      <c r="AW76" s="59">
        <v>13.412000000000001</v>
      </c>
      <c r="AX76" s="59">
        <v>14.336</v>
      </c>
      <c r="AY76" s="59">
        <v>14.742000000000001</v>
      </c>
      <c r="AZ76" s="59">
        <v>15.183</v>
      </c>
      <c r="BA76" s="59">
        <v>15.893000000000001</v>
      </c>
      <c r="BB76" s="59">
        <v>13.465</v>
      </c>
      <c r="BC76" s="59">
        <v>13.852</v>
      </c>
      <c r="BD76" s="59">
        <v>14.282999999999999</v>
      </c>
      <c r="BE76" s="59">
        <v>14.846</v>
      </c>
      <c r="BF76" s="59">
        <v>15.603</v>
      </c>
      <c r="BG76" s="59">
        <v>16.850999999999999</v>
      </c>
      <c r="BH76" s="59">
        <v>18.286999999999999</v>
      </c>
      <c r="BI76" s="59">
        <v>19.704999999999998</v>
      </c>
      <c r="BJ76" s="59">
        <v>20.117999999999999</v>
      </c>
      <c r="BK76" s="59">
        <v>20.86</v>
      </c>
      <c r="BL76" s="59">
        <v>22.727</v>
      </c>
      <c r="BM76" s="59">
        <v>23.864999999999998</v>
      </c>
      <c r="BN76" s="59">
        <v>26.108000000000001</v>
      </c>
      <c r="BO76" s="59">
        <v>26.213000000000001</v>
      </c>
      <c r="BP76" s="59">
        <v>27.706</v>
      </c>
      <c r="BQ76" s="59">
        <v>28.013999999999999</v>
      </c>
      <c r="BR76" s="59">
        <v>27.963999999999999</v>
      </c>
      <c r="BS76" s="59">
        <v>28.63</v>
      </c>
      <c r="BT76" s="59">
        <v>22.88</v>
      </c>
      <c r="BU76" s="59">
        <v>19.971</v>
      </c>
      <c r="BV76" s="59">
        <v>16.504000000000001</v>
      </c>
      <c r="BW76" s="59">
        <v>13.789</v>
      </c>
      <c r="BX76" s="59">
        <v>8.43</v>
      </c>
      <c r="BY76" s="59">
        <v>5.81</v>
      </c>
      <c r="BZ76" s="59">
        <v>7.0229999999999997</v>
      </c>
    </row>
    <row r="77" spans="1:78" x14ac:dyDescent="0.25">
      <c r="A77" s="58" t="s">
        <v>340</v>
      </c>
      <c r="B77" s="56" t="s">
        <v>341</v>
      </c>
      <c r="C77" s="59">
        <v>1.1279999999999999</v>
      </c>
      <c r="D77" s="59">
        <v>1.3480000000000001</v>
      </c>
      <c r="E77" s="59">
        <v>1.6950000000000001</v>
      </c>
      <c r="F77" s="59">
        <v>2.105</v>
      </c>
      <c r="G77" s="59">
        <v>2.2599999999999998</v>
      </c>
      <c r="H77" s="59">
        <v>2.4540000000000002</v>
      </c>
      <c r="I77" s="59">
        <v>2.6779999999999999</v>
      </c>
      <c r="J77" s="59">
        <v>3.0169999999999999</v>
      </c>
      <c r="K77" s="59">
        <v>3.387</v>
      </c>
      <c r="L77" s="59">
        <v>3.9369999999999998</v>
      </c>
      <c r="M77" s="59">
        <v>4.3559999999999999</v>
      </c>
      <c r="N77" s="59">
        <v>4.7610000000000001</v>
      </c>
      <c r="O77" s="59">
        <v>5.6529999999999996</v>
      </c>
      <c r="P77" s="59">
        <v>6.532</v>
      </c>
      <c r="Q77" s="59">
        <v>7.7270000000000003</v>
      </c>
      <c r="R77" s="59">
        <v>8.766</v>
      </c>
      <c r="S77" s="59">
        <v>9.6560000000000006</v>
      </c>
      <c r="T77" s="59">
        <v>10.516999999999999</v>
      </c>
      <c r="U77" s="59">
        <v>11.648999999999999</v>
      </c>
      <c r="V77" s="59">
        <v>13.483000000000001</v>
      </c>
      <c r="W77" s="59">
        <v>15.741</v>
      </c>
      <c r="X77" s="59">
        <v>17.684999999999999</v>
      </c>
      <c r="Y77" s="59">
        <v>19.984999999999999</v>
      </c>
      <c r="Z77" s="59">
        <v>22.535</v>
      </c>
      <c r="AA77" s="59">
        <v>25.786000000000001</v>
      </c>
      <c r="AB77" s="59">
        <v>30.84</v>
      </c>
      <c r="AC77" s="59">
        <v>38.173000000000002</v>
      </c>
      <c r="AD77" s="59">
        <v>45.720999999999997</v>
      </c>
      <c r="AE77" s="59">
        <v>53.402999999999999</v>
      </c>
      <c r="AF77" s="59">
        <v>60.822000000000003</v>
      </c>
      <c r="AG77" s="59">
        <v>73.221999999999994</v>
      </c>
      <c r="AH77" s="59">
        <v>84.995999999999995</v>
      </c>
      <c r="AI77" s="59">
        <v>95.603999999999999</v>
      </c>
      <c r="AJ77" s="59">
        <v>113.01</v>
      </c>
      <c r="AK77" s="59">
        <v>127.745</v>
      </c>
      <c r="AL77" s="59">
        <v>141.53</v>
      </c>
      <c r="AM77" s="59">
        <v>151.37200000000001</v>
      </c>
      <c r="AN77" s="59">
        <v>159.095</v>
      </c>
      <c r="AO77" s="59">
        <v>169.19200000000001</v>
      </c>
      <c r="AP77" s="59">
        <v>180.38499999999999</v>
      </c>
      <c r="AQ77" s="59">
        <v>195.13900000000001</v>
      </c>
      <c r="AR77" s="59">
        <v>206.79499999999999</v>
      </c>
      <c r="AS77" s="59">
        <v>214.39500000000001</v>
      </c>
      <c r="AT77" s="59">
        <v>225.083</v>
      </c>
      <c r="AU77" s="59">
        <v>229.714</v>
      </c>
      <c r="AV77" s="59">
        <v>235.328</v>
      </c>
      <c r="AW77" s="59">
        <v>242.47800000000001</v>
      </c>
      <c r="AX77" s="59">
        <v>250.96199999999999</v>
      </c>
      <c r="AY77" s="59">
        <v>253.23400000000001</v>
      </c>
      <c r="AZ77" s="59">
        <v>236.77199999999999</v>
      </c>
      <c r="BA77" s="59">
        <v>247.81</v>
      </c>
      <c r="BB77" s="59">
        <v>257.74799999999999</v>
      </c>
      <c r="BC77" s="59">
        <v>267.82600000000002</v>
      </c>
      <c r="BD77" s="59">
        <v>278.113</v>
      </c>
      <c r="BE77" s="59">
        <v>290.18599999999998</v>
      </c>
      <c r="BF77" s="59">
        <v>299.10199999999998</v>
      </c>
      <c r="BG77" s="59">
        <v>310.69900000000001</v>
      </c>
      <c r="BH77" s="59">
        <v>327.20400000000001</v>
      </c>
      <c r="BI77" s="59">
        <v>339.56200000000001</v>
      </c>
      <c r="BJ77" s="59">
        <v>349.01100000000002</v>
      </c>
      <c r="BK77" s="59">
        <v>352.60700000000003</v>
      </c>
      <c r="BL77" s="59">
        <v>360.24900000000002</v>
      </c>
      <c r="BM77" s="59">
        <v>374.64100000000002</v>
      </c>
      <c r="BN77" s="59">
        <v>385.60199999999998</v>
      </c>
      <c r="BO77" s="59">
        <v>397.35500000000002</v>
      </c>
      <c r="BP77" s="59">
        <v>407.23700000000002</v>
      </c>
      <c r="BQ77" s="59">
        <v>411.49200000000002</v>
      </c>
      <c r="BR77" s="59">
        <v>416.52300000000002</v>
      </c>
      <c r="BS77" s="59">
        <v>429.07499999999999</v>
      </c>
      <c r="BT77" s="59">
        <v>422.98700000000002</v>
      </c>
      <c r="BU77" s="59">
        <v>406.07400000000001</v>
      </c>
      <c r="BV77" s="59">
        <v>390.71199999999999</v>
      </c>
      <c r="BW77" s="59">
        <v>417.67500000000001</v>
      </c>
      <c r="BX77" s="59">
        <v>442.26900000000001</v>
      </c>
      <c r="BY77" s="59">
        <v>461.666</v>
      </c>
      <c r="BZ77" s="59">
        <v>482.28100000000001</v>
      </c>
    </row>
    <row r="78" spans="1:78" ht="25.5" x14ac:dyDescent="0.25">
      <c r="A78" s="58" t="s">
        <v>342</v>
      </c>
      <c r="B78" s="56" t="s">
        <v>277</v>
      </c>
      <c r="C78" s="59">
        <v>0.74099999999999999</v>
      </c>
      <c r="D78" s="59">
        <v>0.82799999999999996</v>
      </c>
      <c r="E78" s="59">
        <v>1.07</v>
      </c>
      <c r="F78" s="59">
        <v>1.327</v>
      </c>
      <c r="G78" s="59">
        <v>1.3979999999999999</v>
      </c>
      <c r="H78" s="59">
        <v>1.5449999999999999</v>
      </c>
      <c r="I78" s="59">
        <v>1.6659999999999999</v>
      </c>
      <c r="J78" s="59">
        <v>1.9370000000000001</v>
      </c>
      <c r="K78" s="59">
        <v>2.1360000000000001</v>
      </c>
      <c r="L78" s="59">
        <v>2.4820000000000002</v>
      </c>
      <c r="M78" s="59">
        <v>2.7360000000000002</v>
      </c>
      <c r="N78" s="59">
        <v>3.016</v>
      </c>
      <c r="O78" s="59">
        <v>3.63</v>
      </c>
      <c r="P78" s="59">
        <v>4.1779999999999999</v>
      </c>
      <c r="Q78" s="59">
        <v>4.8680000000000003</v>
      </c>
      <c r="R78" s="59">
        <v>5.5419999999999998</v>
      </c>
      <c r="S78" s="59">
        <v>6.0739999999999998</v>
      </c>
      <c r="T78" s="59">
        <v>6.5730000000000004</v>
      </c>
      <c r="U78" s="59">
        <v>7.32</v>
      </c>
      <c r="V78" s="59">
        <v>8.7650000000000006</v>
      </c>
      <c r="W78" s="59">
        <v>10.256</v>
      </c>
      <c r="X78" s="59">
        <v>11.756</v>
      </c>
      <c r="Y78" s="59">
        <v>13.269</v>
      </c>
      <c r="Z78" s="59">
        <v>14.763</v>
      </c>
      <c r="AA78" s="59">
        <v>16.878</v>
      </c>
      <c r="AB78" s="59">
        <v>20.312999999999999</v>
      </c>
      <c r="AC78" s="59">
        <v>25.25</v>
      </c>
      <c r="AD78" s="59">
        <v>29.765000000000001</v>
      </c>
      <c r="AE78" s="59">
        <v>34.658999999999999</v>
      </c>
      <c r="AF78" s="59">
        <v>38.981999999999999</v>
      </c>
      <c r="AG78" s="59">
        <v>45.887999999999998</v>
      </c>
      <c r="AH78" s="59">
        <v>52.143000000000001</v>
      </c>
      <c r="AI78" s="59">
        <v>58.685000000000002</v>
      </c>
      <c r="AJ78" s="59">
        <v>68.84</v>
      </c>
      <c r="AK78" s="59">
        <v>77.344999999999999</v>
      </c>
      <c r="AL78" s="59">
        <v>84.123000000000005</v>
      </c>
      <c r="AM78" s="59">
        <v>89.891000000000005</v>
      </c>
      <c r="AN78" s="59">
        <v>93.510999999999996</v>
      </c>
      <c r="AO78" s="59">
        <v>98.643000000000001</v>
      </c>
      <c r="AP78" s="59">
        <v>104.82599999999999</v>
      </c>
      <c r="AQ78" s="59">
        <v>112.27200000000001</v>
      </c>
      <c r="AR78" s="59">
        <v>118.697</v>
      </c>
      <c r="AS78" s="59">
        <v>122.545</v>
      </c>
      <c r="AT78" s="59">
        <v>128.74299999999999</v>
      </c>
      <c r="AU78" s="59">
        <v>130.273</v>
      </c>
      <c r="AV78" s="59">
        <v>133.083</v>
      </c>
      <c r="AW78" s="59">
        <v>136.30699999999999</v>
      </c>
      <c r="AX78" s="59">
        <v>138.816</v>
      </c>
      <c r="AY78" s="59">
        <v>143.18600000000001</v>
      </c>
      <c r="AZ78" s="59">
        <v>147.465</v>
      </c>
      <c r="BA78" s="59">
        <v>154.392</v>
      </c>
      <c r="BB78" s="59">
        <v>159.56100000000001</v>
      </c>
      <c r="BC78" s="59">
        <v>165.20400000000001</v>
      </c>
      <c r="BD78" s="59">
        <v>171.13300000000001</v>
      </c>
      <c r="BE78" s="59">
        <v>177.70099999999999</v>
      </c>
      <c r="BF78" s="59">
        <v>182.91200000000001</v>
      </c>
      <c r="BG78" s="59">
        <v>190.19900000000001</v>
      </c>
      <c r="BH78" s="59">
        <v>200.05500000000001</v>
      </c>
      <c r="BI78" s="59">
        <v>207.38800000000001</v>
      </c>
      <c r="BJ78" s="59">
        <v>213.40700000000001</v>
      </c>
      <c r="BK78" s="59">
        <v>214.363</v>
      </c>
      <c r="BL78" s="59">
        <v>218.81</v>
      </c>
      <c r="BM78" s="59">
        <v>229.07900000000001</v>
      </c>
      <c r="BN78" s="59">
        <v>234.732</v>
      </c>
      <c r="BO78" s="59">
        <v>239.86500000000001</v>
      </c>
      <c r="BP78" s="59">
        <v>245.529</v>
      </c>
      <c r="BQ78" s="59">
        <v>247.37200000000001</v>
      </c>
      <c r="BR78" s="59">
        <v>249.809</v>
      </c>
      <c r="BS78" s="59">
        <v>258.11200000000002</v>
      </c>
      <c r="BT78" s="59">
        <v>264.286</v>
      </c>
      <c r="BU78" s="59">
        <v>246.386</v>
      </c>
      <c r="BV78" s="59">
        <v>235.53200000000001</v>
      </c>
      <c r="BW78" s="59">
        <v>254.12700000000001</v>
      </c>
      <c r="BX78" s="59">
        <v>268.22000000000003</v>
      </c>
      <c r="BY78" s="59">
        <v>280.95499999999998</v>
      </c>
      <c r="BZ78" s="59">
        <v>293.14800000000002</v>
      </c>
    </row>
    <row r="79" spans="1:78" ht="25.5" x14ac:dyDescent="0.25">
      <c r="A79" s="58" t="s">
        <v>343</v>
      </c>
      <c r="B79" s="56" t="s">
        <v>279</v>
      </c>
      <c r="C79" s="59">
        <v>0.17399999999999999</v>
      </c>
      <c r="D79" s="59">
        <v>0.28599999999999998</v>
      </c>
      <c r="E79" s="59">
        <v>0.30499999999999999</v>
      </c>
      <c r="F79" s="59">
        <v>0.34699999999999998</v>
      </c>
      <c r="G79" s="59">
        <v>0.36899999999999999</v>
      </c>
      <c r="H79" s="59">
        <v>0.39800000000000002</v>
      </c>
      <c r="I79" s="59">
        <v>0.45100000000000001</v>
      </c>
      <c r="J79" s="59">
        <v>0.43</v>
      </c>
      <c r="K79" s="59">
        <v>0.496</v>
      </c>
      <c r="L79" s="59">
        <v>0.57099999999999995</v>
      </c>
      <c r="M79" s="59">
        <v>0.61099999999999999</v>
      </c>
      <c r="N79" s="59">
        <v>0.65300000000000002</v>
      </c>
      <c r="O79" s="59">
        <v>0.72399999999999998</v>
      </c>
      <c r="P79" s="59">
        <v>0.83199999999999996</v>
      </c>
      <c r="Q79" s="59">
        <v>0.97899999999999998</v>
      </c>
      <c r="R79" s="59">
        <v>1.1020000000000001</v>
      </c>
      <c r="S79" s="59">
        <v>1.248</v>
      </c>
      <c r="T79" s="59">
        <v>1.339</v>
      </c>
      <c r="U79" s="59">
        <v>1.411</v>
      </c>
      <c r="V79" s="59">
        <v>1.476</v>
      </c>
      <c r="W79" s="59">
        <v>1.645</v>
      </c>
      <c r="X79" s="59">
        <v>1.8069999999999999</v>
      </c>
      <c r="Y79" s="59">
        <v>2.0190000000000001</v>
      </c>
      <c r="Z79" s="59">
        <v>2.2749999999999999</v>
      </c>
      <c r="AA79" s="59">
        <v>2.5409999999999999</v>
      </c>
      <c r="AB79" s="59">
        <v>2.9849999999999999</v>
      </c>
      <c r="AC79" s="59">
        <v>3.6259999999999999</v>
      </c>
      <c r="AD79" s="59">
        <v>4.3680000000000003</v>
      </c>
      <c r="AE79" s="59">
        <v>4.9039999999999999</v>
      </c>
      <c r="AF79" s="59">
        <v>5.8940000000000001</v>
      </c>
      <c r="AG79" s="59">
        <v>6.51</v>
      </c>
      <c r="AH79" s="59">
        <v>7.5350000000000001</v>
      </c>
      <c r="AI79" s="59">
        <v>8.69</v>
      </c>
      <c r="AJ79" s="59">
        <v>10.202</v>
      </c>
      <c r="AK79" s="59">
        <v>11.061</v>
      </c>
      <c r="AL79" s="59">
        <v>12.087999999999999</v>
      </c>
      <c r="AM79" s="59">
        <v>13.003</v>
      </c>
      <c r="AN79" s="59">
        <v>14.092000000000001</v>
      </c>
      <c r="AO79" s="59">
        <v>14.46</v>
      </c>
      <c r="AP79" s="59">
        <v>15.112</v>
      </c>
      <c r="AQ79" s="59">
        <v>15.256</v>
      </c>
      <c r="AR79" s="59">
        <v>16.010999999999999</v>
      </c>
      <c r="AS79" s="59">
        <v>16.925000000000001</v>
      </c>
      <c r="AT79" s="59">
        <v>18.146999999999998</v>
      </c>
      <c r="AU79" s="59">
        <v>19.283999999999999</v>
      </c>
      <c r="AV79" s="59">
        <v>20.033999999999999</v>
      </c>
      <c r="AW79" s="59">
        <v>20.84</v>
      </c>
      <c r="AX79" s="59">
        <v>22.547999999999998</v>
      </c>
      <c r="AY79" s="59">
        <v>23.382999999999999</v>
      </c>
      <c r="AZ79" s="59">
        <v>24.052</v>
      </c>
      <c r="BA79" s="59">
        <v>24.893999999999998</v>
      </c>
      <c r="BB79" s="59">
        <v>25.981000000000002</v>
      </c>
      <c r="BC79" s="59">
        <v>26.725000000000001</v>
      </c>
      <c r="BD79" s="59">
        <v>27.914999999999999</v>
      </c>
      <c r="BE79" s="59">
        <v>29.38</v>
      </c>
      <c r="BF79" s="59">
        <v>30.123000000000001</v>
      </c>
      <c r="BG79" s="59">
        <v>31.192</v>
      </c>
      <c r="BH79" s="59">
        <v>31.917000000000002</v>
      </c>
      <c r="BI79" s="59">
        <v>33.639000000000003</v>
      </c>
      <c r="BJ79" s="59">
        <v>34.991999999999997</v>
      </c>
      <c r="BK79" s="59">
        <v>36.853999999999999</v>
      </c>
      <c r="BL79" s="59">
        <v>38.170999999999999</v>
      </c>
      <c r="BM79" s="59">
        <v>39.713000000000001</v>
      </c>
      <c r="BN79" s="59">
        <v>41.140999999999998</v>
      </c>
      <c r="BO79" s="59">
        <v>42.121000000000002</v>
      </c>
      <c r="BP79" s="59">
        <v>42.640999999999998</v>
      </c>
      <c r="BQ79" s="59">
        <v>42.832000000000001</v>
      </c>
      <c r="BR79" s="59">
        <v>43.119</v>
      </c>
      <c r="BS79" s="59">
        <v>43.26</v>
      </c>
      <c r="BT79" s="59">
        <v>43.877000000000002</v>
      </c>
      <c r="BU79" s="59">
        <v>44.186</v>
      </c>
      <c r="BV79" s="59">
        <v>44.616999999999997</v>
      </c>
      <c r="BW79" s="59">
        <v>44.866</v>
      </c>
      <c r="BX79" s="59">
        <v>46.473999999999997</v>
      </c>
      <c r="BY79" s="59">
        <v>48.176000000000002</v>
      </c>
      <c r="BZ79" s="59">
        <v>51.216000000000001</v>
      </c>
    </row>
    <row r="80" spans="1:78" ht="25.5" x14ac:dyDescent="0.25">
      <c r="A80" s="58" t="s">
        <v>344</v>
      </c>
      <c r="B80" s="56" t="s">
        <v>345</v>
      </c>
      <c r="C80" s="59">
        <v>0.21299999999999999</v>
      </c>
      <c r="D80" s="59">
        <v>0.23400000000000001</v>
      </c>
      <c r="E80" s="59">
        <v>0.32</v>
      </c>
      <c r="F80" s="59">
        <v>0.43099999999999999</v>
      </c>
      <c r="G80" s="59">
        <v>0.49299999999999999</v>
      </c>
      <c r="H80" s="59">
        <v>0.51200000000000001</v>
      </c>
      <c r="I80" s="59">
        <v>0.56200000000000006</v>
      </c>
      <c r="J80" s="59">
        <v>0.65</v>
      </c>
      <c r="K80" s="59">
        <v>0.755</v>
      </c>
      <c r="L80" s="59">
        <v>0.88400000000000001</v>
      </c>
      <c r="M80" s="59">
        <v>1.01</v>
      </c>
      <c r="N80" s="59">
        <v>1.093</v>
      </c>
      <c r="O80" s="59">
        <v>1.298</v>
      </c>
      <c r="P80" s="59">
        <v>1.5229999999999999</v>
      </c>
      <c r="Q80" s="59">
        <v>1.881</v>
      </c>
      <c r="R80" s="59">
        <v>2.1230000000000002</v>
      </c>
      <c r="S80" s="59">
        <v>2.3330000000000002</v>
      </c>
      <c r="T80" s="59">
        <v>2.605</v>
      </c>
      <c r="U80" s="59">
        <v>2.9180000000000001</v>
      </c>
      <c r="V80" s="59">
        <v>3.242</v>
      </c>
      <c r="W80" s="59">
        <v>3.84</v>
      </c>
      <c r="X80" s="59">
        <v>4.1210000000000004</v>
      </c>
      <c r="Y80" s="59">
        <v>4.6980000000000004</v>
      </c>
      <c r="Z80" s="59">
        <v>5.4960000000000004</v>
      </c>
      <c r="AA80" s="59">
        <v>6.367</v>
      </c>
      <c r="AB80" s="59">
        <v>7.5410000000000004</v>
      </c>
      <c r="AC80" s="59">
        <v>9.298</v>
      </c>
      <c r="AD80" s="59">
        <v>11.587999999999999</v>
      </c>
      <c r="AE80" s="59">
        <v>13.84</v>
      </c>
      <c r="AF80" s="59">
        <v>15.946</v>
      </c>
      <c r="AG80" s="59">
        <v>20.824000000000002</v>
      </c>
      <c r="AH80" s="59">
        <v>25.318999999999999</v>
      </c>
      <c r="AI80" s="59">
        <v>28.228999999999999</v>
      </c>
      <c r="AJ80" s="59">
        <v>33.966999999999999</v>
      </c>
      <c r="AK80" s="59">
        <v>39.338999999999999</v>
      </c>
      <c r="AL80" s="59">
        <v>45.319000000000003</v>
      </c>
      <c r="AM80" s="59">
        <v>48.478000000000002</v>
      </c>
      <c r="AN80" s="59">
        <v>51.491999999999997</v>
      </c>
      <c r="AO80" s="59">
        <v>56.088999999999999</v>
      </c>
      <c r="AP80" s="59">
        <v>60.447000000000003</v>
      </c>
      <c r="AQ80" s="59">
        <v>67.611000000000004</v>
      </c>
      <c r="AR80" s="59">
        <v>72.087000000000003</v>
      </c>
      <c r="AS80" s="59">
        <v>74.924999999999997</v>
      </c>
      <c r="AT80" s="59">
        <v>78.192999999999998</v>
      </c>
      <c r="AU80" s="59">
        <v>80.156999999999996</v>
      </c>
      <c r="AV80" s="59">
        <v>82.210999999999999</v>
      </c>
      <c r="AW80" s="59">
        <v>85.331000000000003</v>
      </c>
      <c r="AX80" s="59">
        <v>89.599000000000004</v>
      </c>
      <c r="AY80" s="59">
        <v>86.664000000000001</v>
      </c>
      <c r="AZ80" s="59">
        <v>65.254999999999995</v>
      </c>
      <c r="BA80" s="59">
        <v>68.524000000000001</v>
      </c>
      <c r="BB80" s="59">
        <v>72.206999999999994</v>
      </c>
      <c r="BC80" s="59">
        <v>75.897000000000006</v>
      </c>
      <c r="BD80" s="59">
        <v>79.063999999999993</v>
      </c>
      <c r="BE80" s="59">
        <v>83.103999999999999</v>
      </c>
      <c r="BF80" s="59">
        <v>86.066999999999993</v>
      </c>
      <c r="BG80" s="59">
        <v>89.308000000000007</v>
      </c>
      <c r="BH80" s="59">
        <v>95.233000000000004</v>
      </c>
      <c r="BI80" s="59">
        <v>98.536000000000001</v>
      </c>
      <c r="BJ80" s="59">
        <v>100.61199999999999</v>
      </c>
      <c r="BK80" s="59">
        <v>101.39</v>
      </c>
      <c r="BL80" s="59">
        <v>103.268</v>
      </c>
      <c r="BM80" s="59">
        <v>105.849</v>
      </c>
      <c r="BN80" s="59">
        <v>109.729</v>
      </c>
      <c r="BO80" s="59">
        <v>115.369</v>
      </c>
      <c r="BP80" s="59">
        <v>119.06699999999999</v>
      </c>
      <c r="BQ80" s="59">
        <v>121.288</v>
      </c>
      <c r="BR80" s="59">
        <v>123.595</v>
      </c>
      <c r="BS80" s="59">
        <v>127.703</v>
      </c>
      <c r="BT80" s="59">
        <v>114.824</v>
      </c>
      <c r="BU80" s="59">
        <v>115.502</v>
      </c>
      <c r="BV80" s="59">
        <v>110.563</v>
      </c>
      <c r="BW80" s="59">
        <v>118.682</v>
      </c>
      <c r="BX80" s="59">
        <v>127.575</v>
      </c>
      <c r="BY80" s="59">
        <v>132.535</v>
      </c>
      <c r="BZ80" s="59">
        <v>137.917</v>
      </c>
    </row>
    <row r="81" spans="1:78" ht="38.25" x14ac:dyDescent="0.25">
      <c r="A81" s="58" t="s">
        <v>346</v>
      </c>
      <c r="B81" s="56" t="s">
        <v>347</v>
      </c>
      <c r="C81" s="59">
        <v>0.184</v>
      </c>
      <c r="D81" s="59">
        <v>0.191</v>
      </c>
      <c r="E81" s="59">
        <v>0.26100000000000001</v>
      </c>
      <c r="F81" s="59">
        <v>0.35699999999999998</v>
      </c>
      <c r="G81" s="59">
        <v>0.38</v>
      </c>
      <c r="H81" s="59">
        <v>0.39100000000000001</v>
      </c>
      <c r="I81" s="59">
        <v>0.42899999999999999</v>
      </c>
      <c r="J81" s="59">
        <v>0.501</v>
      </c>
      <c r="K81" s="59">
        <v>0.57099999999999995</v>
      </c>
      <c r="L81" s="59">
        <v>0.68100000000000005</v>
      </c>
      <c r="M81" s="59">
        <v>0.77600000000000002</v>
      </c>
      <c r="N81" s="59">
        <v>0.84399999999999997</v>
      </c>
      <c r="O81" s="59">
        <v>0.98</v>
      </c>
      <c r="P81" s="59">
        <v>1.1399999999999999</v>
      </c>
      <c r="Q81" s="59">
        <v>1.4039999999999999</v>
      </c>
      <c r="R81" s="59">
        <v>1.5640000000000001</v>
      </c>
      <c r="S81" s="59">
        <v>1.718</v>
      </c>
      <c r="T81" s="59">
        <v>1.853</v>
      </c>
      <c r="U81" s="59">
        <v>2.077</v>
      </c>
      <c r="V81" s="59">
        <v>2.367</v>
      </c>
      <c r="W81" s="59">
        <v>2.762</v>
      </c>
      <c r="X81" s="59">
        <v>2.9740000000000002</v>
      </c>
      <c r="Y81" s="59">
        <v>3.4220000000000002</v>
      </c>
      <c r="Z81" s="59">
        <v>4.0880000000000001</v>
      </c>
      <c r="AA81" s="59">
        <v>4.8680000000000003</v>
      </c>
      <c r="AB81" s="59">
        <v>5.7990000000000004</v>
      </c>
      <c r="AC81" s="59">
        <v>7.2089999999999996</v>
      </c>
      <c r="AD81" s="59">
        <v>9.0459999999999994</v>
      </c>
      <c r="AE81" s="59">
        <v>10.756</v>
      </c>
      <c r="AF81" s="59">
        <v>12.321</v>
      </c>
      <c r="AG81" s="59">
        <v>16.221</v>
      </c>
      <c r="AH81" s="59">
        <v>19.87</v>
      </c>
      <c r="AI81" s="59">
        <v>21.94</v>
      </c>
      <c r="AJ81" s="59">
        <v>26.495999999999999</v>
      </c>
      <c r="AK81" s="59">
        <v>30.606000000000002</v>
      </c>
      <c r="AL81" s="59">
        <v>35.588999999999999</v>
      </c>
      <c r="AM81" s="59">
        <v>37.997</v>
      </c>
      <c r="AN81" s="59">
        <v>40.390999999999998</v>
      </c>
      <c r="AO81" s="59">
        <v>44.195999999999998</v>
      </c>
      <c r="AP81" s="59">
        <v>47.582000000000001</v>
      </c>
      <c r="AQ81" s="59">
        <v>53.555999999999997</v>
      </c>
      <c r="AR81" s="59">
        <v>57.283000000000001</v>
      </c>
      <c r="AS81" s="59">
        <v>59.396999999999998</v>
      </c>
      <c r="AT81" s="59">
        <v>62.406999999999996</v>
      </c>
      <c r="AU81" s="59">
        <v>64.506</v>
      </c>
      <c r="AV81" s="59">
        <v>66.757999999999996</v>
      </c>
      <c r="AW81" s="59">
        <v>69.204999999999998</v>
      </c>
      <c r="AX81" s="59">
        <v>71.457999999999998</v>
      </c>
      <c r="AY81" s="59">
        <v>68.819000000000003</v>
      </c>
      <c r="AZ81" s="59">
        <v>52.002000000000002</v>
      </c>
      <c r="BA81" s="59">
        <v>54.698</v>
      </c>
      <c r="BB81" s="59">
        <v>57.494999999999997</v>
      </c>
      <c r="BC81" s="59">
        <v>59.784999999999997</v>
      </c>
      <c r="BD81" s="59">
        <v>62.640999999999998</v>
      </c>
      <c r="BE81" s="59">
        <v>65.230999999999995</v>
      </c>
      <c r="BF81" s="59">
        <v>67.143000000000001</v>
      </c>
      <c r="BG81" s="59">
        <v>69.331000000000003</v>
      </c>
      <c r="BH81" s="59">
        <v>73.313000000000002</v>
      </c>
      <c r="BI81" s="59">
        <v>75.963999999999999</v>
      </c>
      <c r="BJ81" s="59">
        <v>76.656999999999996</v>
      </c>
      <c r="BK81" s="59">
        <v>76.328000000000003</v>
      </c>
      <c r="BL81" s="59">
        <v>77.406999999999996</v>
      </c>
      <c r="BM81" s="59">
        <v>80.114000000000004</v>
      </c>
      <c r="BN81" s="59">
        <v>82.790999999999997</v>
      </c>
      <c r="BO81" s="59">
        <v>87.203999999999994</v>
      </c>
      <c r="BP81" s="59">
        <v>90.137</v>
      </c>
      <c r="BQ81" s="59">
        <v>92.852999999999994</v>
      </c>
      <c r="BR81" s="59">
        <v>95.724999999999994</v>
      </c>
      <c r="BS81" s="59">
        <v>99.861000000000004</v>
      </c>
      <c r="BT81" s="59">
        <v>88.28</v>
      </c>
      <c r="BU81" s="59">
        <v>87.064999999999998</v>
      </c>
      <c r="BV81" s="59">
        <v>83.369</v>
      </c>
      <c r="BW81" s="59">
        <v>89.938000000000002</v>
      </c>
      <c r="BX81" s="59">
        <v>95.67</v>
      </c>
      <c r="BY81" s="59">
        <v>100.795</v>
      </c>
      <c r="BZ81" s="59">
        <v>104.256</v>
      </c>
    </row>
    <row r="82" spans="1:78" x14ac:dyDescent="0.25">
      <c r="A82" s="58" t="s">
        <v>348</v>
      </c>
      <c r="B82" s="56" t="s">
        <v>349</v>
      </c>
      <c r="C82" s="59">
        <v>2.8000000000000001E-2</v>
      </c>
      <c r="D82" s="59">
        <v>4.2999999999999997E-2</v>
      </c>
      <c r="E82" s="59">
        <v>5.8999999999999997E-2</v>
      </c>
      <c r="F82" s="59">
        <v>7.4999999999999997E-2</v>
      </c>
      <c r="G82" s="59">
        <v>0.114</v>
      </c>
      <c r="H82" s="59">
        <v>0.12</v>
      </c>
      <c r="I82" s="59">
        <v>0.13300000000000001</v>
      </c>
      <c r="J82" s="59">
        <v>0.14899999999999999</v>
      </c>
      <c r="K82" s="59">
        <v>0.185</v>
      </c>
      <c r="L82" s="59">
        <v>0.20300000000000001</v>
      </c>
      <c r="M82" s="59">
        <v>0.23300000000000001</v>
      </c>
      <c r="N82" s="59">
        <v>0.249</v>
      </c>
      <c r="O82" s="59">
        <v>0.318</v>
      </c>
      <c r="P82" s="59">
        <v>0.38200000000000001</v>
      </c>
      <c r="Q82" s="59">
        <v>0.47699999999999998</v>
      </c>
      <c r="R82" s="59">
        <v>0.55900000000000005</v>
      </c>
      <c r="S82" s="59">
        <v>0.61499999999999999</v>
      </c>
      <c r="T82" s="59">
        <v>0.752</v>
      </c>
      <c r="U82" s="59">
        <v>0.84099999999999997</v>
      </c>
      <c r="V82" s="59">
        <v>0.875</v>
      </c>
      <c r="W82" s="59">
        <v>1.0780000000000001</v>
      </c>
      <c r="X82" s="59">
        <v>1.147</v>
      </c>
      <c r="Y82" s="59">
        <v>1.276</v>
      </c>
      <c r="Z82" s="59">
        <v>1.4079999999999999</v>
      </c>
      <c r="AA82" s="59">
        <v>1.4990000000000001</v>
      </c>
      <c r="AB82" s="59">
        <v>1.742</v>
      </c>
      <c r="AC82" s="59">
        <v>2.089</v>
      </c>
      <c r="AD82" s="59">
        <v>2.5409999999999999</v>
      </c>
      <c r="AE82" s="59">
        <v>3.0840000000000001</v>
      </c>
      <c r="AF82" s="59">
        <v>3.625</v>
      </c>
      <c r="AG82" s="59">
        <v>4.6029999999999998</v>
      </c>
      <c r="AH82" s="59">
        <v>5.45</v>
      </c>
      <c r="AI82" s="59">
        <v>6.2889999999999997</v>
      </c>
      <c r="AJ82" s="59">
        <v>7.4710000000000001</v>
      </c>
      <c r="AK82" s="59">
        <v>8.7330000000000005</v>
      </c>
      <c r="AL82" s="59">
        <v>9.7309999999999999</v>
      </c>
      <c r="AM82" s="59">
        <v>10.481</v>
      </c>
      <c r="AN82" s="59">
        <v>11.101000000000001</v>
      </c>
      <c r="AO82" s="59">
        <v>11.891999999999999</v>
      </c>
      <c r="AP82" s="59">
        <v>12.864000000000001</v>
      </c>
      <c r="AQ82" s="59">
        <v>14.054</v>
      </c>
      <c r="AR82" s="59">
        <v>14.804</v>
      </c>
      <c r="AS82" s="59">
        <v>15.529</v>
      </c>
      <c r="AT82" s="59">
        <v>15.787000000000001</v>
      </c>
      <c r="AU82" s="59">
        <v>15.651</v>
      </c>
      <c r="AV82" s="59">
        <v>15.454000000000001</v>
      </c>
      <c r="AW82" s="59">
        <v>16.126000000000001</v>
      </c>
      <c r="AX82" s="59">
        <v>18.140999999999998</v>
      </c>
      <c r="AY82" s="59">
        <v>17.844999999999999</v>
      </c>
      <c r="AZ82" s="59">
        <v>13.253</v>
      </c>
      <c r="BA82" s="59">
        <v>13.826000000000001</v>
      </c>
      <c r="BB82" s="59">
        <v>14.712</v>
      </c>
      <c r="BC82" s="59">
        <v>16.111999999999998</v>
      </c>
      <c r="BD82" s="59">
        <v>16.422999999999998</v>
      </c>
      <c r="BE82" s="59">
        <v>17.873000000000001</v>
      </c>
      <c r="BF82" s="59">
        <v>18.923999999999999</v>
      </c>
      <c r="BG82" s="59">
        <v>19.977</v>
      </c>
      <c r="BH82" s="59">
        <v>21.92</v>
      </c>
      <c r="BI82" s="59">
        <v>22.571999999999999</v>
      </c>
      <c r="BJ82" s="59">
        <v>23.954999999999998</v>
      </c>
      <c r="BK82" s="59">
        <v>25.062000000000001</v>
      </c>
      <c r="BL82" s="59">
        <v>25.861000000000001</v>
      </c>
      <c r="BM82" s="59">
        <v>25.734999999999999</v>
      </c>
      <c r="BN82" s="59">
        <v>26.937999999999999</v>
      </c>
      <c r="BO82" s="59">
        <v>28.164999999999999</v>
      </c>
      <c r="BP82" s="59">
        <v>28.93</v>
      </c>
      <c r="BQ82" s="59">
        <v>28.434999999999999</v>
      </c>
      <c r="BR82" s="59">
        <v>27.87</v>
      </c>
      <c r="BS82" s="59">
        <v>27.841999999999999</v>
      </c>
      <c r="BT82" s="59">
        <v>26.544</v>
      </c>
      <c r="BU82" s="59">
        <v>28.437000000000001</v>
      </c>
      <c r="BV82" s="59">
        <v>27.193999999999999</v>
      </c>
      <c r="BW82" s="59">
        <v>28.744</v>
      </c>
      <c r="BX82" s="59">
        <v>31.905000000000001</v>
      </c>
      <c r="BY82" s="59">
        <v>31.74</v>
      </c>
      <c r="BZ82" s="59">
        <v>33.661000000000001</v>
      </c>
    </row>
    <row r="83" spans="1:78" x14ac:dyDescent="0.25">
      <c r="A83" s="58" t="s">
        <v>350</v>
      </c>
      <c r="B83" s="56" t="s">
        <v>351</v>
      </c>
      <c r="C83" s="59">
        <v>0.45300000000000001</v>
      </c>
      <c r="D83" s="59">
        <v>0.36799999999999999</v>
      </c>
      <c r="E83" s="59">
        <v>0.33100000000000002</v>
      </c>
      <c r="F83" s="59">
        <v>0.34</v>
      </c>
      <c r="G83" s="59">
        <v>0.39</v>
      </c>
      <c r="H83" s="59">
        <v>0.52100000000000002</v>
      </c>
      <c r="I83" s="59">
        <v>0.42199999999999999</v>
      </c>
      <c r="J83" s="59">
        <v>0.30499999999999999</v>
      </c>
      <c r="K83" s="59">
        <v>0.219</v>
      </c>
      <c r="L83" s="59">
        <v>0.216</v>
      </c>
      <c r="M83" s="59">
        <v>0.28199999999999997</v>
      </c>
      <c r="N83" s="59">
        <v>0.28000000000000003</v>
      </c>
      <c r="O83" s="59">
        <v>0.317</v>
      </c>
      <c r="P83" s="59">
        <v>0.35299999999999998</v>
      </c>
      <c r="Q83" s="59">
        <v>0.39500000000000002</v>
      </c>
      <c r="R83" s="59">
        <v>0.44600000000000001</v>
      </c>
      <c r="S83" s="59">
        <v>0.51200000000000001</v>
      </c>
      <c r="T83" s="59">
        <v>0.55000000000000004</v>
      </c>
      <c r="U83" s="59">
        <v>0.60199999999999998</v>
      </c>
      <c r="V83" s="59">
        <v>0.72499999999999998</v>
      </c>
      <c r="W83" s="59">
        <v>0.88300000000000001</v>
      </c>
      <c r="X83" s="59">
        <v>1.052</v>
      </c>
      <c r="Y83" s="59">
        <v>1.06</v>
      </c>
      <c r="Z83" s="59">
        <v>1.0940000000000001</v>
      </c>
      <c r="AA83" s="59">
        <v>1.1140000000000001</v>
      </c>
      <c r="AB83" s="59">
        <v>1.4239999999999999</v>
      </c>
      <c r="AC83" s="59">
        <v>1.66</v>
      </c>
      <c r="AD83" s="59">
        <v>2.2650000000000001</v>
      </c>
      <c r="AE83" s="59">
        <v>2.1669999999999998</v>
      </c>
      <c r="AF83" s="59">
        <v>50.249000000000002</v>
      </c>
      <c r="AG83" s="59">
        <v>60.094000000000001</v>
      </c>
      <c r="AH83" s="59">
        <v>70.971000000000004</v>
      </c>
      <c r="AI83" s="59">
        <v>82.858000000000004</v>
      </c>
      <c r="AJ83" s="59">
        <v>101.348</v>
      </c>
      <c r="AK83" s="59">
        <v>111.131</v>
      </c>
      <c r="AL83" s="59">
        <v>117.76600000000001</v>
      </c>
      <c r="AM83" s="59">
        <v>121.81100000000001</v>
      </c>
      <c r="AN83" s="59">
        <v>125.203</v>
      </c>
      <c r="AO83" s="59">
        <v>133.01499999999999</v>
      </c>
      <c r="AP83" s="59">
        <v>139.65600000000001</v>
      </c>
      <c r="AQ83" s="59">
        <v>149.93600000000001</v>
      </c>
      <c r="AR83" s="59">
        <v>157.35300000000001</v>
      </c>
      <c r="AS83" s="59">
        <v>167.4</v>
      </c>
      <c r="AT83" s="59">
        <v>179.822</v>
      </c>
      <c r="AU83" s="59">
        <v>188.56100000000001</v>
      </c>
      <c r="AV83" s="59">
        <v>188.887</v>
      </c>
      <c r="AW83" s="59">
        <v>191.79499999999999</v>
      </c>
      <c r="AX83" s="59">
        <v>199.77</v>
      </c>
      <c r="AY83" s="59">
        <v>200.614</v>
      </c>
      <c r="AZ83" s="59">
        <v>201.80199999999999</v>
      </c>
      <c r="BA83" s="59">
        <v>207.59200000000001</v>
      </c>
      <c r="BB83" s="59">
        <v>214.16499999999999</v>
      </c>
      <c r="BC83" s="59">
        <v>226.3</v>
      </c>
      <c r="BD83" s="59">
        <v>243.23400000000001</v>
      </c>
      <c r="BE83" s="59">
        <v>253.874</v>
      </c>
      <c r="BF83" s="59">
        <v>265.04399999999998</v>
      </c>
      <c r="BG83" s="59">
        <v>278.05799999999999</v>
      </c>
      <c r="BH83" s="59">
        <v>362.26600000000002</v>
      </c>
      <c r="BI83" s="59">
        <v>369.86599999999999</v>
      </c>
      <c r="BJ83" s="59">
        <v>388.09300000000002</v>
      </c>
      <c r="BK83" s="59">
        <v>396.88099999999997</v>
      </c>
      <c r="BL83" s="59">
        <v>448.87700000000001</v>
      </c>
      <c r="BM83" s="59">
        <v>433.01799999999997</v>
      </c>
      <c r="BN83" s="59">
        <v>449.649</v>
      </c>
      <c r="BO83" s="59">
        <v>459.154</v>
      </c>
      <c r="BP83" s="59">
        <v>458.48</v>
      </c>
      <c r="BQ83" s="59">
        <v>462.32499999999999</v>
      </c>
      <c r="BR83" s="59">
        <v>463.63499999999999</v>
      </c>
      <c r="BS83" s="59">
        <v>479.51900000000001</v>
      </c>
      <c r="BT83" s="59">
        <v>480.46699999999998</v>
      </c>
      <c r="BU83" s="59">
        <v>464.48399999999998</v>
      </c>
      <c r="BV83" s="59">
        <v>500.66500000000002</v>
      </c>
      <c r="BW83" s="59">
        <v>469.55</v>
      </c>
      <c r="BX83" s="59">
        <v>505.79500000000002</v>
      </c>
      <c r="BY83" s="59">
        <v>505.14299999999997</v>
      </c>
      <c r="BZ83" s="59">
        <v>503.36</v>
      </c>
    </row>
    <row r="84" spans="1:78" ht="25.5" x14ac:dyDescent="0.25">
      <c r="A84" s="58" t="s">
        <v>352</v>
      </c>
      <c r="B84" s="56" t="s">
        <v>353</v>
      </c>
    </row>
    <row r="85" spans="1:78" ht="25.5" x14ac:dyDescent="0.25">
      <c r="A85" s="58" t="s">
        <v>354</v>
      </c>
      <c r="B85" s="56" t="s">
        <v>355</v>
      </c>
      <c r="C85" s="59">
        <v>0</v>
      </c>
      <c r="D85" s="59">
        <v>0</v>
      </c>
      <c r="E85" s="59">
        <v>0</v>
      </c>
      <c r="F85" s="59">
        <v>0</v>
      </c>
      <c r="G85" s="59">
        <v>0</v>
      </c>
      <c r="H85" s="59">
        <v>0</v>
      </c>
      <c r="I85" s="59">
        <v>0</v>
      </c>
      <c r="J85" s="59">
        <v>0</v>
      </c>
      <c r="K85" s="59">
        <v>0</v>
      </c>
      <c r="L85" s="59">
        <v>0</v>
      </c>
      <c r="M85" s="59">
        <v>0</v>
      </c>
      <c r="N85" s="59">
        <v>0</v>
      </c>
      <c r="O85" s="59">
        <v>0</v>
      </c>
      <c r="P85" s="59">
        <v>0</v>
      </c>
      <c r="Q85" s="59">
        <v>0</v>
      </c>
      <c r="R85" s="59">
        <v>0</v>
      </c>
      <c r="S85" s="59">
        <v>0</v>
      </c>
      <c r="T85" s="59">
        <v>0</v>
      </c>
      <c r="U85" s="59">
        <v>0</v>
      </c>
      <c r="V85" s="59">
        <v>0</v>
      </c>
      <c r="W85" s="59">
        <v>0</v>
      </c>
      <c r="X85" s="59">
        <v>0</v>
      </c>
      <c r="Y85" s="59">
        <v>0</v>
      </c>
      <c r="Z85" s="59">
        <v>0</v>
      </c>
      <c r="AA85" s="59">
        <v>0</v>
      </c>
      <c r="AB85" s="59">
        <v>0</v>
      </c>
      <c r="AC85" s="59">
        <v>0</v>
      </c>
      <c r="AD85" s="59">
        <v>0</v>
      </c>
      <c r="AE85" s="59">
        <v>0</v>
      </c>
      <c r="AF85" s="59">
        <v>0</v>
      </c>
      <c r="AG85" s="59">
        <v>0</v>
      </c>
      <c r="AH85" s="59">
        <v>0</v>
      </c>
      <c r="AI85" s="59">
        <v>0</v>
      </c>
      <c r="AJ85" s="59">
        <v>0</v>
      </c>
      <c r="AK85" s="59">
        <v>0</v>
      </c>
      <c r="AL85" s="59">
        <v>0</v>
      </c>
      <c r="AM85" s="59">
        <v>0</v>
      </c>
      <c r="AN85" s="59">
        <v>0</v>
      </c>
      <c r="AO85" s="59">
        <v>0</v>
      </c>
      <c r="AP85" s="59">
        <v>0</v>
      </c>
      <c r="AQ85" s="59">
        <v>0</v>
      </c>
      <c r="AR85" s="59">
        <v>0</v>
      </c>
      <c r="AS85" s="59">
        <v>0</v>
      </c>
      <c r="AT85" s="59">
        <v>0</v>
      </c>
      <c r="AU85" s="59">
        <v>0</v>
      </c>
      <c r="AV85" s="59">
        <v>0</v>
      </c>
      <c r="AW85" s="59">
        <v>0</v>
      </c>
      <c r="AX85" s="59">
        <v>0</v>
      </c>
      <c r="AY85" s="59">
        <v>0</v>
      </c>
      <c r="AZ85" s="59">
        <v>0</v>
      </c>
      <c r="BA85" s="59">
        <v>0</v>
      </c>
      <c r="BB85" s="59">
        <v>0</v>
      </c>
      <c r="BC85" s="59">
        <v>0</v>
      </c>
      <c r="BD85" s="59">
        <v>0</v>
      </c>
      <c r="BE85" s="59">
        <v>0</v>
      </c>
      <c r="BF85" s="59">
        <v>0</v>
      </c>
      <c r="BG85" s="59">
        <v>0</v>
      </c>
      <c r="BH85" s="59">
        <v>0</v>
      </c>
      <c r="BI85" s="59">
        <v>0</v>
      </c>
      <c r="BJ85" s="59">
        <v>0</v>
      </c>
      <c r="BK85" s="59">
        <v>0</v>
      </c>
      <c r="BL85" s="59">
        <v>0</v>
      </c>
      <c r="BM85" s="59">
        <v>0</v>
      </c>
      <c r="BN85" s="59">
        <v>0</v>
      </c>
      <c r="BO85" s="59">
        <v>0</v>
      </c>
      <c r="BP85" s="59">
        <v>0</v>
      </c>
      <c r="BQ85" s="59">
        <v>0</v>
      </c>
      <c r="BR85" s="59">
        <v>0</v>
      </c>
      <c r="BS85" s="59">
        <v>0.1</v>
      </c>
      <c r="BT85" s="59">
        <v>0.10299999999999999</v>
      </c>
      <c r="BU85" s="59">
        <v>3.2000000000000001E-2</v>
      </c>
      <c r="BV85" s="59">
        <v>3.9E-2</v>
      </c>
      <c r="BW85" s="59">
        <v>6.3E-2</v>
      </c>
      <c r="BX85" s="59">
        <v>2.4E-2</v>
      </c>
      <c r="BY85" s="59">
        <v>0.308</v>
      </c>
      <c r="BZ85" s="59">
        <v>0.10299999999999999</v>
      </c>
    </row>
    <row r="86" spans="1:78" ht="25.5" x14ac:dyDescent="0.25">
      <c r="A86" s="58" t="s">
        <v>356</v>
      </c>
      <c r="B86" s="56" t="s">
        <v>357</v>
      </c>
      <c r="C86" s="59">
        <v>2E-3</v>
      </c>
      <c r="D86" s="59">
        <v>3.0000000000000001E-3</v>
      </c>
      <c r="E86" s="59">
        <v>3.0000000000000001E-3</v>
      </c>
      <c r="F86" s="59">
        <v>4.0000000000000001E-3</v>
      </c>
      <c r="G86" s="59">
        <v>4.0000000000000001E-3</v>
      </c>
      <c r="H86" s="59">
        <v>5.0000000000000001E-3</v>
      </c>
      <c r="I86" s="59">
        <v>7.0000000000000001E-3</v>
      </c>
      <c r="J86" s="59">
        <v>8.0000000000000002E-3</v>
      </c>
      <c r="K86" s="59">
        <v>8.9999999999999993E-3</v>
      </c>
      <c r="L86" s="59">
        <v>1.0999999999999999E-2</v>
      </c>
      <c r="M86" s="59">
        <v>1.2999999999999999E-2</v>
      </c>
      <c r="N86" s="59">
        <v>1.4E-2</v>
      </c>
      <c r="O86" s="59">
        <v>1.6E-2</v>
      </c>
      <c r="P86" s="59">
        <v>1.9E-2</v>
      </c>
      <c r="Q86" s="59">
        <v>2.3E-2</v>
      </c>
      <c r="R86" s="59">
        <v>2.7E-2</v>
      </c>
      <c r="S86" s="59">
        <v>3.1E-2</v>
      </c>
      <c r="T86" s="59">
        <v>3.5000000000000003E-2</v>
      </c>
      <c r="U86" s="59">
        <v>0.04</v>
      </c>
      <c r="V86" s="59">
        <v>4.4999999999999998E-2</v>
      </c>
      <c r="W86" s="59">
        <v>5.0999999999999997E-2</v>
      </c>
      <c r="X86" s="59">
        <v>5.7000000000000002E-2</v>
      </c>
      <c r="Y86" s="59">
        <v>6.9000000000000006E-2</v>
      </c>
      <c r="Z86" s="59">
        <v>7.6999999999999999E-2</v>
      </c>
      <c r="AA86" s="59">
        <v>8.5999999999999993E-2</v>
      </c>
      <c r="AB86" s="59">
        <v>0.1</v>
      </c>
      <c r="AC86" s="59">
        <v>0.12</v>
      </c>
      <c r="AD86" s="59">
        <v>0.13700000000000001</v>
      </c>
      <c r="AE86" s="59">
        <v>0.153</v>
      </c>
      <c r="AF86" s="59">
        <v>0.17399999999999999</v>
      </c>
      <c r="AG86" s="59">
        <v>0.20699999999999999</v>
      </c>
      <c r="AH86" s="59">
        <v>0.24399999999999999</v>
      </c>
      <c r="AI86" s="59">
        <v>0.28199999999999997</v>
      </c>
      <c r="AJ86" s="59">
        <v>0.34899999999999998</v>
      </c>
      <c r="AK86" s="59">
        <v>0.38100000000000001</v>
      </c>
      <c r="AL86" s="59">
        <v>0.41199999999999998</v>
      </c>
      <c r="AM86" s="59">
        <v>0.437</v>
      </c>
      <c r="AN86" s="59">
        <v>0.46</v>
      </c>
      <c r="AO86" s="59">
        <v>0.48</v>
      </c>
      <c r="AP86" s="59">
        <v>0.495</v>
      </c>
      <c r="AQ86" s="59">
        <v>0.43099999999999999</v>
      </c>
      <c r="AR86" s="59">
        <v>0.59799999999999998</v>
      </c>
      <c r="AS86" s="59">
        <v>0.61199999999999999</v>
      </c>
      <c r="AT86" s="59">
        <v>0.69</v>
      </c>
      <c r="AU86" s="59">
        <v>0.69199999999999995</v>
      </c>
      <c r="AV86" s="59">
        <v>0.68</v>
      </c>
      <c r="AW86" s="59">
        <v>0.68600000000000005</v>
      </c>
      <c r="AX86" s="59">
        <v>0.67100000000000004</v>
      </c>
      <c r="AY86" s="59">
        <v>0.67300000000000004</v>
      </c>
      <c r="AZ86" s="59">
        <v>0.71699999999999997</v>
      </c>
      <c r="BA86" s="59">
        <v>0.73</v>
      </c>
      <c r="BB86" s="59">
        <v>0.81899999999999995</v>
      </c>
      <c r="BC86" s="59">
        <v>0.78200000000000003</v>
      </c>
      <c r="BD86" s="59">
        <v>0.79800000000000004</v>
      </c>
      <c r="BE86" s="59">
        <v>0.85699999999999998</v>
      </c>
      <c r="BF86" s="59">
        <v>0.85099999999999998</v>
      </c>
      <c r="BG86" s="59">
        <v>0.90200000000000002</v>
      </c>
      <c r="BH86" s="59">
        <v>0.89100000000000001</v>
      </c>
      <c r="BI86" s="59">
        <v>0.94199999999999995</v>
      </c>
      <c r="BJ86" s="59">
        <v>0.879</v>
      </c>
      <c r="BK86" s="59">
        <v>0.95299999999999996</v>
      </c>
      <c r="BL86" s="59">
        <v>0.95299999999999996</v>
      </c>
      <c r="BM86" s="59">
        <v>0.89100000000000001</v>
      </c>
      <c r="BN86" s="59">
        <v>0.90200000000000002</v>
      </c>
      <c r="BO86" s="59">
        <v>0.94399999999999995</v>
      </c>
      <c r="BP86" s="59">
        <v>0.94299999999999995</v>
      </c>
      <c r="BQ86" s="59">
        <v>0.91100000000000003</v>
      </c>
      <c r="BR86" s="59">
        <v>0.99199999999999999</v>
      </c>
      <c r="BS86" s="59">
        <v>0.98599999999999999</v>
      </c>
      <c r="BT86" s="59">
        <v>0.98</v>
      </c>
      <c r="BU86" s="59">
        <v>1.075</v>
      </c>
      <c r="BV86" s="59">
        <v>1.1679999999999999</v>
      </c>
      <c r="BW86" s="59">
        <v>1.163</v>
      </c>
      <c r="BX86" s="59">
        <v>1.2849999999999999</v>
      </c>
      <c r="BY86" s="59">
        <v>1.3919999999999999</v>
      </c>
      <c r="BZ86" s="59">
        <v>1.4390000000000001</v>
      </c>
    </row>
    <row r="87" spans="1:78" ht="25.5" x14ac:dyDescent="0.25">
      <c r="A87" s="58" t="s">
        <v>358</v>
      </c>
      <c r="B87" s="56" t="s">
        <v>359</v>
      </c>
      <c r="AF87" s="59">
        <v>48.026000000000003</v>
      </c>
      <c r="AG87" s="59">
        <v>57.17</v>
      </c>
      <c r="AH87" s="59">
        <v>67.933999999999997</v>
      </c>
      <c r="AI87" s="59">
        <v>79.430999999999997</v>
      </c>
      <c r="AJ87" s="59">
        <v>96.942999999999998</v>
      </c>
      <c r="AK87" s="59">
        <v>106.015</v>
      </c>
      <c r="AL87" s="59">
        <v>112.154</v>
      </c>
      <c r="AM87" s="59">
        <v>116.26</v>
      </c>
      <c r="AN87" s="59">
        <v>119.393</v>
      </c>
      <c r="AO87" s="59">
        <v>126.437</v>
      </c>
      <c r="AP87" s="59">
        <v>132.71899999999999</v>
      </c>
      <c r="AQ87" s="59">
        <v>142.399</v>
      </c>
      <c r="AR87" s="59">
        <v>149.774</v>
      </c>
      <c r="AS87" s="59">
        <v>157.56800000000001</v>
      </c>
      <c r="AT87" s="59">
        <v>170.50700000000001</v>
      </c>
      <c r="AU87" s="59">
        <v>179.852</v>
      </c>
      <c r="AV87" s="59">
        <v>180.017</v>
      </c>
      <c r="AW87" s="59">
        <v>182.55600000000001</v>
      </c>
      <c r="AX87" s="59">
        <v>188.46899999999999</v>
      </c>
      <c r="AY87" s="59">
        <v>190.57</v>
      </c>
      <c r="AZ87" s="59">
        <v>192.95400000000001</v>
      </c>
      <c r="BA87" s="59">
        <v>199.14</v>
      </c>
      <c r="BB87" s="59">
        <v>204.40600000000001</v>
      </c>
      <c r="BC87" s="59">
        <v>215.65199999999999</v>
      </c>
      <c r="BD87" s="59">
        <v>231.46199999999999</v>
      </c>
      <c r="BE87" s="59">
        <v>242.54</v>
      </c>
      <c r="BF87" s="59">
        <v>251.69</v>
      </c>
      <c r="BG87" s="59">
        <v>263.17</v>
      </c>
      <c r="BH87" s="59">
        <v>347.18</v>
      </c>
      <c r="BI87" s="59">
        <v>355.125</v>
      </c>
      <c r="BJ87" s="59">
        <v>372.17599999999999</v>
      </c>
      <c r="BK87" s="59">
        <v>381.94</v>
      </c>
      <c r="BL87" s="59">
        <v>433.70400000000001</v>
      </c>
      <c r="BM87" s="59">
        <v>416.36599999999999</v>
      </c>
      <c r="BN87" s="59">
        <v>433.52100000000002</v>
      </c>
      <c r="BO87" s="59">
        <v>441.67700000000002</v>
      </c>
      <c r="BP87" s="59">
        <v>441.62900000000002</v>
      </c>
      <c r="BQ87" s="59">
        <v>445.76</v>
      </c>
      <c r="BR87" s="59">
        <v>444.03100000000001</v>
      </c>
      <c r="BS87" s="59">
        <v>463.16300000000001</v>
      </c>
      <c r="BT87" s="59">
        <v>464.20600000000002</v>
      </c>
      <c r="BU87" s="59">
        <v>447.97699999999998</v>
      </c>
      <c r="BV87" s="59">
        <v>483.59199999999998</v>
      </c>
      <c r="BW87" s="59">
        <v>446.60599999999999</v>
      </c>
      <c r="BX87" s="59">
        <v>483.26799999999997</v>
      </c>
      <c r="BY87" s="59">
        <v>484.78300000000002</v>
      </c>
      <c r="BZ87" s="59">
        <v>480.22199999999998</v>
      </c>
    </row>
    <row r="88" spans="1:78" ht="25.5" x14ac:dyDescent="0.25">
      <c r="A88" s="58" t="s">
        <v>360</v>
      </c>
      <c r="B88" s="56" t="s">
        <v>361</v>
      </c>
      <c r="BK88" s="59">
        <v>78.575000000000003</v>
      </c>
      <c r="BL88" s="59">
        <v>113.511</v>
      </c>
      <c r="BM88" s="59">
        <v>85.903000000000006</v>
      </c>
      <c r="BN88" s="59">
        <v>85.971000000000004</v>
      </c>
      <c r="BO88" s="59">
        <v>87.088999999999999</v>
      </c>
      <c r="BP88" s="59">
        <v>86.706000000000003</v>
      </c>
      <c r="BQ88" s="59">
        <v>77.918999999999997</v>
      </c>
      <c r="BR88" s="59">
        <v>81.744</v>
      </c>
      <c r="BS88" s="59">
        <v>82.747</v>
      </c>
      <c r="BT88" s="59">
        <v>79.238</v>
      </c>
      <c r="BU88" s="59">
        <v>80.691999999999993</v>
      </c>
      <c r="BV88" s="59">
        <v>88.069000000000003</v>
      </c>
      <c r="BW88" s="59">
        <v>89.75</v>
      </c>
      <c r="BX88" s="59">
        <v>94.066000000000003</v>
      </c>
      <c r="BY88" s="59">
        <v>93.673000000000002</v>
      </c>
      <c r="BZ88" s="59">
        <v>90.614999999999995</v>
      </c>
    </row>
    <row r="89" spans="1:78" ht="25.5" x14ac:dyDescent="0.25">
      <c r="A89" s="58" t="s">
        <v>362</v>
      </c>
      <c r="B89" s="56" t="s">
        <v>363</v>
      </c>
      <c r="BK89" s="59">
        <v>303.36500000000001</v>
      </c>
      <c r="BL89" s="59">
        <v>320.19299999999998</v>
      </c>
      <c r="BM89" s="59">
        <v>330.46300000000002</v>
      </c>
      <c r="BN89" s="59">
        <v>347.55</v>
      </c>
      <c r="BO89" s="59">
        <v>354.58800000000002</v>
      </c>
      <c r="BP89" s="59">
        <v>354.923</v>
      </c>
      <c r="BQ89" s="59">
        <v>367.84100000000001</v>
      </c>
      <c r="BR89" s="59">
        <v>362.286</v>
      </c>
      <c r="BS89" s="59">
        <v>380.41500000000002</v>
      </c>
      <c r="BT89" s="59">
        <v>384.96800000000002</v>
      </c>
      <c r="BU89" s="59">
        <v>367.28500000000003</v>
      </c>
      <c r="BV89" s="59">
        <v>395.52300000000002</v>
      </c>
      <c r="BW89" s="59">
        <v>356.85599999999999</v>
      </c>
      <c r="BX89" s="59">
        <v>389.202</v>
      </c>
      <c r="BY89" s="59">
        <v>391.11</v>
      </c>
      <c r="BZ89" s="59">
        <v>389.60700000000003</v>
      </c>
    </row>
    <row r="90" spans="1:78" x14ac:dyDescent="0.25">
      <c r="A90" s="58" t="s">
        <v>364</v>
      </c>
      <c r="B90" s="56" t="s">
        <v>365</v>
      </c>
    </row>
    <row r="91" spans="1:78" ht="25.5" x14ac:dyDescent="0.25">
      <c r="A91" s="58" t="s">
        <v>366</v>
      </c>
      <c r="B91" s="56" t="s">
        <v>367</v>
      </c>
      <c r="C91" s="59">
        <v>0.34300000000000003</v>
      </c>
      <c r="D91" s="59">
        <v>0.253</v>
      </c>
      <c r="E91" s="59">
        <v>0.20599999999999999</v>
      </c>
      <c r="F91" s="59">
        <v>0.217</v>
      </c>
      <c r="G91" s="59">
        <v>0.27300000000000002</v>
      </c>
      <c r="H91" s="59">
        <v>0.40899999999999997</v>
      </c>
      <c r="I91" s="59">
        <v>0.29799999999999999</v>
      </c>
      <c r="J91" s="59">
        <v>0.16400000000000001</v>
      </c>
      <c r="K91" s="59">
        <v>6.4000000000000001E-2</v>
      </c>
      <c r="L91" s="59">
        <v>3.7999999999999999E-2</v>
      </c>
      <c r="M91" s="59">
        <v>5.5E-2</v>
      </c>
      <c r="N91" s="59">
        <v>3.4000000000000002E-2</v>
      </c>
      <c r="O91" s="59">
        <v>3.2000000000000001E-2</v>
      </c>
      <c r="P91" s="59">
        <v>3.2000000000000001E-2</v>
      </c>
      <c r="Q91" s="59">
        <v>3.3000000000000002E-2</v>
      </c>
      <c r="R91" s="59">
        <v>3.6999999999999998E-2</v>
      </c>
      <c r="S91" s="59">
        <v>4.4999999999999998E-2</v>
      </c>
      <c r="T91" s="59">
        <v>0.05</v>
      </c>
      <c r="U91" s="59">
        <v>5.6000000000000001E-2</v>
      </c>
      <c r="V91" s="59">
        <v>6.4000000000000001E-2</v>
      </c>
      <c r="W91" s="59">
        <v>0.11799999999999999</v>
      </c>
      <c r="X91" s="59">
        <v>0.17</v>
      </c>
      <c r="Y91" s="59">
        <v>0.115</v>
      </c>
      <c r="Z91" s="59">
        <v>0.09</v>
      </c>
      <c r="AA91" s="59">
        <v>9.2999999999999999E-2</v>
      </c>
      <c r="AB91" s="59">
        <v>9.1999999999999998E-2</v>
      </c>
      <c r="AC91" s="59">
        <v>0.113</v>
      </c>
      <c r="AD91" s="59">
        <v>0.128</v>
      </c>
      <c r="AE91" s="59">
        <v>0.14499999999999999</v>
      </c>
      <c r="AF91" s="59">
        <v>0.14599999999999999</v>
      </c>
      <c r="AG91" s="59">
        <v>0.188</v>
      </c>
      <c r="AH91" s="59">
        <v>0.251</v>
      </c>
      <c r="AI91" s="59">
        <v>0.26900000000000002</v>
      </c>
      <c r="AJ91" s="59">
        <v>0.377</v>
      </c>
      <c r="AK91" s="59">
        <v>0.44400000000000001</v>
      </c>
      <c r="AL91" s="59">
        <v>0.498</v>
      </c>
      <c r="AM91" s="59">
        <v>0.58599999999999997</v>
      </c>
      <c r="AN91" s="59">
        <v>0.48199999999999998</v>
      </c>
      <c r="AO91" s="59">
        <v>0.61799999999999999</v>
      </c>
      <c r="AP91" s="59">
        <v>0.81200000000000006</v>
      </c>
      <c r="AQ91" s="59">
        <v>0.77500000000000002</v>
      </c>
      <c r="AR91" s="59">
        <v>0.73299999999999998</v>
      </c>
      <c r="AS91" s="59">
        <v>1.639</v>
      </c>
      <c r="AT91" s="59">
        <v>1.1950000000000001</v>
      </c>
      <c r="AU91" s="59">
        <v>1.06</v>
      </c>
      <c r="AV91" s="59">
        <v>1.272</v>
      </c>
      <c r="AW91" s="59">
        <v>0.99199999999999999</v>
      </c>
      <c r="AX91" s="59">
        <v>1.0680000000000001</v>
      </c>
      <c r="AY91" s="59">
        <v>1.27</v>
      </c>
      <c r="AZ91" s="59">
        <v>1.3460000000000001</v>
      </c>
      <c r="BA91" s="59">
        <v>1.2290000000000001</v>
      </c>
      <c r="BB91" s="59">
        <v>1.347</v>
      </c>
      <c r="BC91" s="59">
        <v>1.5189999999999999</v>
      </c>
      <c r="BD91" s="59">
        <v>1.444</v>
      </c>
      <c r="BE91" s="59">
        <v>1.4</v>
      </c>
      <c r="BF91" s="59">
        <v>1.512</v>
      </c>
      <c r="BG91" s="59">
        <v>1.5329999999999999</v>
      </c>
      <c r="BH91" s="59">
        <v>1.391</v>
      </c>
      <c r="BI91" s="59">
        <v>1.458</v>
      </c>
      <c r="BJ91" s="59">
        <v>1.5429999999999999</v>
      </c>
      <c r="BK91" s="59">
        <v>1.3839999999999999</v>
      </c>
      <c r="BL91" s="59">
        <v>1.502</v>
      </c>
      <c r="BM91" s="59">
        <v>1.5029999999999999</v>
      </c>
      <c r="BN91" s="59">
        <v>1.76</v>
      </c>
      <c r="BO91" s="59">
        <v>1.956</v>
      </c>
      <c r="BP91" s="59">
        <v>1.9179999999999999</v>
      </c>
      <c r="BQ91" s="59">
        <v>2.12</v>
      </c>
      <c r="BR91" s="59">
        <v>1.8049999999999999</v>
      </c>
      <c r="BS91" s="59">
        <v>1.9219999999999999</v>
      </c>
      <c r="BT91" s="59">
        <v>2.2069999999999999</v>
      </c>
      <c r="BU91" s="59">
        <v>2.4</v>
      </c>
      <c r="BV91" s="59">
        <v>2.4260000000000002</v>
      </c>
      <c r="BW91" s="59">
        <v>8.3989999999999991</v>
      </c>
      <c r="BX91" s="59">
        <v>6.375</v>
      </c>
      <c r="BY91" s="59">
        <v>3.6720000000000002</v>
      </c>
      <c r="BZ91" s="59">
        <v>4.1689999999999996</v>
      </c>
    </row>
    <row r="92" spans="1:78" x14ac:dyDescent="0.25">
      <c r="A92" s="58" t="s">
        <v>368</v>
      </c>
      <c r="B92" s="56" t="s">
        <v>369</v>
      </c>
      <c r="C92" s="59">
        <v>0.108</v>
      </c>
      <c r="D92" s="59">
        <v>0.112</v>
      </c>
      <c r="E92" s="59">
        <v>0.122</v>
      </c>
      <c r="F92" s="59">
        <v>0.11899999999999999</v>
      </c>
      <c r="G92" s="59">
        <v>0.113</v>
      </c>
      <c r="H92" s="59">
        <v>0.107</v>
      </c>
      <c r="I92" s="59">
        <v>0.11700000000000001</v>
      </c>
      <c r="J92" s="59">
        <v>0.13400000000000001</v>
      </c>
      <c r="K92" s="59">
        <v>0.14599999999999999</v>
      </c>
      <c r="L92" s="59">
        <v>0.16800000000000001</v>
      </c>
      <c r="M92" s="59">
        <v>0.215</v>
      </c>
      <c r="N92" s="59">
        <v>0.23200000000000001</v>
      </c>
      <c r="O92" s="59">
        <v>0.26900000000000002</v>
      </c>
      <c r="P92" s="59">
        <v>0.30199999999999999</v>
      </c>
      <c r="Q92" s="59">
        <v>0.33900000000000002</v>
      </c>
      <c r="R92" s="59">
        <v>0.38100000000000001</v>
      </c>
      <c r="S92" s="59">
        <v>0.435</v>
      </c>
      <c r="T92" s="59">
        <v>0.46500000000000002</v>
      </c>
      <c r="U92" s="59">
        <v>0.50700000000000001</v>
      </c>
      <c r="V92" s="59">
        <v>0.61599999999999999</v>
      </c>
      <c r="W92" s="59">
        <v>0.71399999999999997</v>
      </c>
      <c r="X92" s="59">
        <v>0.82499999999999996</v>
      </c>
      <c r="Y92" s="59">
        <v>0.876</v>
      </c>
      <c r="Z92" s="59">
        <v>0.92700000000000005</v>
      </c>
      <c r="AA92" s="59">
        <v>0.93400000000000005</v>
      </c>
      <c r="AB92" s="59">
        <v>1.2330000000000001</v>
      </c>
      <c r="AC92" s="59">
        <v>1.4279999999999999</v>
      </c>
      <c r="AD92" s="59">
        <v>2</v>
      </c>
      <c r="AE92" s="59">
        <v>1.869</v>
      </c>
      <c r="AF92" s="59">
        <v>1.903</v>
      </c>
      <c r="AG92" s="59">
        <v>2.5299999999999998</v>
      </c>
      <c r="AH92" s="59">
        <v>2.5409999999999999</v>
      </c>
      <c r="AI92" s="59">
        <v>2.8769999999999998</v>
      </c>
      <c r="AJ92" s="59">
        <v>3.68</v>
      </c>
      <c r="AK92" s="59">
        <v>4.2919999999999998</v>
      </c>
      <c r="AL92" s="59">
        <v>4.7030000000000003</v>
      </c>
      <c r="AM92" s="59">
        <v>4.5279999999999996</v>
      </c>
      <c r="AN92" s="59">
        <v>4.867</v>
      </c>
      <c r="AO92" s="59">
        <v>5.48</v>
      </c>
      <c r="AP92" s="59">
        <v>5.63</v>
      </c>
      <c r="AQ92" s="59">
        <v>6.3319999999999999</v>
      </c>
      <c r="AR92" s="59">
        <v>6.2480000000000002</v>
      </c>
      <c r="AS92" s="59">
        <v>7.5810000000000004</v>
      </c>
      <c r="AT92" s="59">
        <v>7.43</v>
      </c>
      <c r="AU92" s="59">
        <v>6.9569999999999999</v>
      </c>
      <c r="AV92" s="59">
        <v>6.9180000000000001</v>
      </c>
      <c r="AW92" s="59">
        <v>7.5609999999999999</v>
      </c>
      <c r="AX92" s="59">
        <v>9.5630000000000006</v>
      </c>
      <c r="AY92" s="59">
        <v>8.1010000000000009</v>
      </c>
      <c r="AZ92" s="59">
        <v>6.7850000000000001</v>
      </c>
      <c r="BA92" s="59">
        <v>6.4939999999999998</v>
      </c>
      <c r="BB92" s="59">
        <v>7.5919999999999996</v>
      </c>
      <c r="BC92" s="59">
        <v>8.3469999999999995</v>
      </c>
      <c r="BD92" s="59">
        <v>9.5299999999999994</v>
      </c>
      <c r="BE92" s="59">
        <v>9.077</v>
      </c>
      <c r="BF92" s="59">
        <v>10.991</v>
      </c>
      <c r="BG92" s="59">
        <v>12.452999999999999</v>
      </c>
      <c r="BH92" s="59">
        <v>12.804</v>
      </c>
      <c r="BI92" s="59">
        <v>12.340999999999999</v>
      </c>
      <c r="BJ92" s="59">
        <v>13.494999999999999</v>
      </c>
      <c r="BK92" s="59">
        <v>12.603</v>
      </c>
      <c r="BL92" s="59">
        <v>12.718999999999999</v>
      </c>
      <c r="BM92" s="59">
        <v>14.257999999999999</v>
      </c>
      <c r="BN92" s="59">
        <v>13.465999999999999</v>
      </c>
      <c r="BO92" s="59">
        <v>14.577</v>
      </c>
      <c r="BP92" s="59">
        <v>13.99</v>
      </c>
      <c r="BQ92" s="59">
        <v>13.534000000000001</v>
      </c>
      <c r="BR92" s="59">
        <v>16.808</v>
      </c>
      <c r="BS92" s="59">
        <v>13.349</v>
      </c>
      <c r="BT92" s="59">
        <v>12.97</v>
      </c>
      <c r="BU92" s="59">
        <v>13</v>
      </c>
      <c r="BV92" s="59">
        <v>13.44</v>
      </c>
      <c r="BW92" s="59">
        <v>13.319000000000001</v>
      </c>
      <c r="BX92" s="59">
        <v>14.843</v>
      </c>
      <c r="BY92" s="59">
        <v>14.988</v>
      </c>
      <c r="BZ92" s="59">
        <v>17.427</v>
      </c>
    </row>
    <row r="93" spans="1:78" x14ac:dyDescent="0.25">
      <c r="A93" s="58" t="s">
        <v>370</v>
      </c>
      <c r="B93" s="56" t="s">
        <v>371</v>
      </c>
    </row>
    <row r="94" spans="1:78" x14ac:dyDescent="0.25">
      <c r="A94" s="58" t="s">
        <v>372</v>
      </c>
      <c r="B94" s="56" t="s">
        <v>373</v>
      </c>
      <c r="AF94" s="59">
        <v>1.903</v>
      </c>
      <c r="AG94" s="59">
        <v>2.5299999999999998</v>
      </c>
      <c r="AH94" s="59">
        <v>2.5409999999999999</v>
      </c>
      <c r="AI94" s="59">
        <v>2.8769999999999998</v>
      </c>
      <c r="AJ94" s="59">
        <v>3.68</v>
      </c>
      <c r="AK94" s="59">
        <v>4.2919999999999998</v>
      </c>
      <c r="AL94" s="59">
        <v>4.7030000000000003</v>
      </c>
      <c r="AM94" s="59">
        <v>4.5279999999999996</v>
      </c>
      <c r="AN94" s="59">
        <v>4.867</v>
      </c>
      <c r="AO94" s="59">
        <v>5.48</v>
      </c>
      <c r="AP94" s="59">
        <v>5.63</v>
      </c>
      <c r="AQ94" s="59">
        <v>6.3319999999999999</v>
      </c>
      <c r="AR94" s="59">
        <v>6.2480000000000002</v>
      </c>
      <c r="AS94" s="59">
        <v>7.5810000000000004</v>
      </c>
      <c r="AT94" s="59">
        <v>7.43</v>
      </c>
      <c r="AU94" s="59">
        <v>6.9569999999999999</v>
      </c>
      <c r="AV94" s="59">
        <v>6.9180000000000001</v>
      </c>
      <c r="AW94" s="59">
        <v>7.5609999999999999</v>
      </c>
      <c r="AX94" s="59">
        <v>9.5630000000000006</v>
      </c>
      <c r="AY94" s="59">
        <v>8.1010000000000009</v>
      </c>
      <c r="AZ94" s="59">
        <v>6.7850000000000001</v>
      </c>
      <c r="BA94" s="59">
        <v>6.4939999999999998</v>
      </c>
      <c r="BB94" s="59">
        <v>7.5919999999999996</v>
      </c>
      <c r="BC94" s="59">
        <v>8.3469999999999995</v>
      </c>
      <c r="BD94" s="59">
        <v>9.5299999999999994</v>
      </c>
      <c r="BE94" s="59">
        <v>9.077</v>
      </c>
      <c r="BF94" s="59">
        <v>10.991</v>
      </c>
      <c r="BG94" s="59">
        <v>12.452999999999999</v>
      </c>
      <c r="BH94" s="59">
        <v>12.804</v>
      </c>
      <c r="BI94" s="59">
        <v>12.340999999999999</v>
      </c>
      <c r="BJ94" s="59">
        <v>13.494999999999999</v>
      </c>
      <c r="BK94" s="59">
        <v>12.603</v>
      </c>
      <c r="BL94" s="59">
        <v>12.718999999999999</v>
      </c>
      <c r="BM94" s="59">
        <v>14.257999999999999</v>
      </c>
      <c r="BN94" s="59">
        <v>13.465999999999999</v>
      </c>
      <c r="BO94" s="59">
        <v>14.577</v>
      </c>
      <c r="BP94" s="59">
        <v>13.99</v>
      </c>
      <c r="BQ94" s="59">
        <v>13.534000000000001</v>
      </c>
      <c r="BR94" s="59">
        <v>16.808</v>
      </c>
      <c r="BS94" s="59">
        <v>13.349</v>
      </c>
      <c r="BT94" s="59">
        <v>12.97</v>
      </c>
      <c r="BU94" s="59">
        <v>13</v>
      </c>
      <c r="BV94" s="59">
        <v>13.44</v>
      </c>
      <c r="BW94" s="59">
        <v>13.319000000000001</v>
      </c>
      <c r="BX94" s="59">
        <v>14.843</v>
      </c>
      <c r="BY94" s="59">
        <v>14.988</v>
      </c>
      <c r="BZ94" s="59">
        <v>17.427</v>
      </c>
    </row>
    <row r="95" spans="1:78" ht="25.5" x14ac:dyDescent="0.25">
      <c r="A95" s="58" t="s">
        <v>374</v>
      </c>
      <c r="B95" s="56" t="s">
        <v>375</v>
      </c>
    </row>
    <row r="96" spans="1:78" x14ac:dyDescent="0.25">
      <c r="A96" s="55"/>
      <c r="B96" s="57" t="s">
        <v>260</v>
      </c>
    </row>
    <row r="97" spans="1:78" ht="25.5" x14ac:dyDescent="0.25">
      <c r="A97" s="58" t="s">
        <v>334</v>
      </c>
      <c r="B97" s="56" t="s">
        <v>335</v>
      </c>
      <c r="C97" s="59">
        <v>0</v>
      </c>
      <c r="D97" s="59">
        <v>0</v>
      </c>
      <c r="E97" s="59">
        <v>0</v>
      </c>
      <c r="F97" s="59">
        <v>0</v>
      </c>
      <c r="G97" s="59">
        <v>0</v>
      </c>
      <c r="H97" s="59">
        <v>0</v>
      </c>
      <c r="I97" s="59">
        <v>0</v>
      </c>
      <c r="J97" s="59">
        <v>0</v>
      </c>
      <c r="K97" s="59">
        <v>0</v>
      </c>
      <c r="L97" s="59">
        <v>0</v>
      </c>
      <c r="M97" s="59">
        <v>0</v>
      </c>
      <c r="N97" s="59">
        <v>0</v>
      </c>
      <c r="O97" s="59">
        <v>0</v>
      </c>
      <c r="P97" s="59">
        <v>0</v>
      </c>
      <c r="Q97" s="59">
        <v>0</v>
      </c>
      <c r="R97" s="59">
        <v>0</v>
      </c>
      <c r="S97" s="59">
        <v>0</v>
      </c>
      <c r="T97" s="59">
        <v>0</v>
      </c>
      <c r="U97" s="59">
        <v>0</v>
      </c>
      <c r="V97" s="59">
        <v>0</v>
      </c>
      <c r="W97" s="59">
        <v>0</v>
      </c>
      <c r="X97" s="59">
        <v>0</v>
      </c>
      <c r="Y97" s="59">
        <v>0</v>
      </c>
      <c r="Z97" s="59">
        <v>0</v>
      </c>
      <c r="AA97" s="59">
        <v>0</v>
      </c>
      <c r="AB97" s="59">
        <v>0</v>
      </c>
      <c r="AC97" s="59">
        <v>0</v>
      </c>
      <c r="AD97" s="59">
        <v>0</v>
      </c>
      <c r="AE97" s="59">
        <v>3.0000000000000001E-3</v>
      </c>
      <c r="AF97" s="59">
        <v>0.122</v>
      </c>
      <c r="AG97" s="59">
        <v>0.124</v>
      </c>
      <c r="AH97" s="59">
        <v>0.182</v>
      </c>
      <c r="AI97" s="59">
        <v>0.251</v>
      </c>
      <c r="AJ97" s="59">
        <v>0.26300000000000001</v>
      </c>
      <c r="AK97" s="59">
        <v>0.28799999999999998</v>
      </c>
      <c r="AL97" s="59">
        <v>0.33600000000000002</v>
      </c>
      <c r="AM97" s="59">
        <v>0.375</v>
      </c>
      <c r="AN97" s="59">
        <v>0.33900000000000002</v>
      </c>
      <c r="AO97" s="59">
        <v>0.27400000000000002</v>
      </c>
      <c r="AP97" s="59">
        <v>0.251</v>
      </c>
      <c r="AQ97" s="59">
        <v>0.28100000000000003</v>
      </c>
      <c r="AR97" s="59">
        <v>0.27200000000000002</v>
      </c>
      <c r="AS97" s="59">
        <v>0.26700000000000002</v>
      </c>
      <c r="AT97" s="59">
        <v>0.253</v>
      </c>
      <c r="AU97" s="59">
        <v>0.20100000000000001</v>
      </c>
      <c r="AV97" s="59">
        <v>0.24399999999999999</v>
      </c>
      <c r="AW97" s="59">
        <v>0.251</v>
      </c>
      <c r="AX97" s="59">
        <v>0.19900000000000001</v>
      </c>
      <c r="AY97" s="59">
        <v>0.26800000000000002</v>
      </c>
      <c r="AZ97" s="59">
        <v>0.32600000000000001</v>
      </c>
      <c r="BA97" s="59">
        <v>0.23799999999999999</v>
      </c>
      <c r="BB97" s="59">
        <v>0.27300000000000002</v>
      </c>
      <c r="BC97" s="59">
        <v>0.48299999999999998</v>
      </c>
      <c r="BD97" s="59">
        <v>0.215</v>
      </c>
      <c r="BE97" s="59">
        <v>0.106</v>
      </c>
      <c r="BF97" s="59">
        <v>0.112</v>
      </c>
      <c r="BG97" s="59">
        <v>0.16600000000000001</v>
      </c>
      <c r="BH97" s="59">
        <v>0.26300000000000001</v>
      </c>
      <c r="BI97" s="59">
        <v>0.29399999999999998</v>
      </c>
      <c r="BJ97" s="59">
        <v>0.26500000000000001</v>
      </c>
      <c r="BK97" s="59">
        <v>0.113</v>
      </c>
      <c r="BL97" s="59">
        <v>0.09</v>
      </c>
      <c r="BM97" s="59">
        <v>0.10199999999999999</v>
      </c>
      <c r="BN97" s="59">
        <v>0.105</v>
      </c>
      <c r="BO97" s="59">
        <v>0.129</v>
      </c>
      <c r="BP97" s="59">
        <v>8.2000000000000003E-2</v>
      </c>
      <c r="BQ97" s="59">
        <v>9.8000000000000004E-2</v>
      </c>
      <c r="BR97" s="59">
        <v>8.1000000000000003E-2</v>
      </c>
      <c r="BS97" s="59">
        <v>8.8999999999999996E-2</v>
      </c>
      <c r="BT97" s="59">
        <v>9.4E-2</v>
      </c>
      <c r="BU97" s="59">
        <v>8.2000000000000003E-2</v>
      </c>
      <c r="BV97" s="59">
        <v>7.2999999999999995E-2</v>
      </c>
      <c r="BW97" s="59">
        <v>9.9000000000000005E-2</v>
      </c>
      <c r="BX97" s="59">
        <v>8.7999999999999995E-2</v>
      </c>
      <c r="BY97" s="59">
        <v>0.154</v>
      </c>
      <c r="BZ97" s="59">
        <v>0.14699999999999999</v>
      </c>
    </row>
    <row r="98" spans="1:78" x14ac:dyDescent="0.25">
      <c r="A98" s="58" t="s">
        <v>336</v>
      </c>
      <c r="B98" s="56" t="s">
        <v>337</v>
      </c>
      <c r="C98" s="59">
        <v>0</v>
      </c>
      <c r="D98" s="59">
        <v>0</v>
      </c>
      <c r="E98" s="59">
        <v>0</v>
      </c>
      <c r="F98" s="59">
        <v>0</v>
      </c>
      <c r="G98" s="59">
        <v>0</v>
      </c>
      <c r="H98" s="59">
        <v>0</v>
      </c>
      <c r="I98" s="59">
        <v>0</v>
      </c>
      <c r="J98" s="59">
        <v>0</v>
      </c>
      <c r="K98" s="59">
        <v>0</v>
      </c>
      <c r="L98" s="59">
        <v>0</v>
      </c>
      <c r="M98" s="59">
        <v>0</v>
      </c>
      <c r="N98" s="59">
        <v>0</v>
      </c>
      <c r="O98" s="59">
        <v>0</v>
      </c>
      <c r="P98" s="59">
        <v>0</v>
      </c>
      <c r="Q98" s="59">
        <v>0</v>
      </c>
      <c r="R98" s="59">
        <v>0</v>
      </c>
      <c r="S98" s="59">
        <v>0</v>
      </c>
      <c r="T98" s="59">
        <v>0</v>
      </c>
      <c r="U98" s="59">
        <v>0</v>
      </c>
      <c r="V98" s="59">
        <v>0</v>
      </c>
      <c r="W98" s="59">
        <v>0</v>
      </c>
      <c r="X98" s="59">
        <v>0</v>
      </c>
      <c r="Y98" s="59">
        <v>0</v>
      </c>
      <c r="Z98" s="59">
        <v>0</v>
      </c>
      <c r="AA98" s="59">
        <v>0</v>
      </c>
      <c r="AB98" s="59">
        <v>0</v>
      </c>
      <c r="AC98" s="59">
        <v>0</v>
      </c>
      <c r="AD98" s="59">
        <v>0</v>
      </c>
      <c r="AE98" s="59">
        <v>3.0000000000000001E-3</v>
      </c>
      <c r="AF98" s="59">
        <v>0.122</v>
      </c>
      <c r="AG98" s="59">
        <v>0.124</v>
      </c>
      <c r="AH98" s="59">
        <v>0.182</v>
      </c>
      <c r="AI98" s="59">
        <v>0.251</v>
      </c>
      <c r="AJ98" s="59">
        <v>0.26300000000000001</v>
      </c>
      <c r="AK98" s="59">
        <v>0.28799999999999998</v>
      </c>
      <c r="AL98" s="59">
        <v>0.33600000000000002</v>
      </c>
      <c r="AM98" s="59">
        <v>0.375</v>
      </c>
      <c r="AN98" s="59">
        <v>0.33900000000000002</v>
      </c>
      <c r="AO98" s="59">
        <v>0.27400000000000002</v>
      </c>
      <c r="AP98" s="59">
        <v>0.251</v>
      </c>
      <c r="AQ98" s="59">
        <v>0.28100000000000003</v>
      </c>
      <c r="AR98" s="59">
        <v>0.27200000000000002</v>
      </c>
      <c r="AS98" s="59">
        <v>0.26700000000000002</v>
      </c>
      <c r="AT98" s="59">
        <v>0.253</v>
      </c>
      <c r="AU98" s="59">
        <v>0.20100000000000001</v>
      </c>
      <c r="AV98" s="59">
        <v>0.24399999999999999</v>
      </c>
      <c r="AW98" s="59">
        <v>0.251</v>
      </c>
      <c r="AX98" s="59">
        <v>0.19900000000000001</v>
      </c>
      <c r="AY98" s="59">
        <v>0.26800000000000002</v>
      </c>
      <c r="AZ98" s="59">
        <v>0.32600000000000001</v>
      </c>
      <c r="BA98" s="59">
        <v>0.23799999999999999</v>
      </c>
      <c r="BB98" s="59">
        <v>0.27300000000000002</v>
      </c>
      <c r="BC98" s="59">
        <v>0.48299999999999998</v>
      </c>
      <c r="BD98" s="59">
        <v>0.215</v>
      </c>
      <c r="BE98" s="59">
        <v>0.106</v>
      </c>
      <c r="BF98" s="59">
        <v>0.112</v>
      </c>
      <c r="BG98" s="59">
        <v>0.16600000000000001</v>
      </c>
      <c r="BH98" s="59">
        <v>0.26300000000000001</v>
      </c>
      <c r="BI98" s="59">
        <v>0.29399999999999998</v>
      </c>
      <c r="BJ98" s="59">
        <v>0.26500000000000001</v>
      </c>
      <c r="BK98" s="59">
        <v>0.113</v>
      </c>
      <c r="BL98" s="59">
        <v>0.09</v>
      </c>
      <c r="BM98" s="59">
        <v>0.10199999999999999</v>
      </c>
      <c r="BN98" s="59">
        <v>0.105</v>
      </c>
      <c r="BO98" s="59">
        <v>0.129</v>
      </c>
      <c r="BP98" s="59">
        <v>8.2000000000000003E-2</v>
      </c>
      <c r="BQ98" s="59">
        <v>9.8000000000000004E-2</v>
      </c>
      <c r="BR98" s="59">
        <v>8.1000000000000003E-2</v>
      </c>
      <c r="BS98" s="59">
        <v>8.8999999999999996E-2</v>
      </c>
      <c r="BT98" s="59">
        <v>9.4E-2</v>
      </c>
      <c r="BU98" s="59">
        <v>8.2000000000000003E-2</v>
      </c>
      <c r="BV98" s="59">
        <v>7.2999999999999995E-2</v>
      </c>
      <c r="BW98" s="59">
        <v>9.9000000000000005E-2</v>
      </c>
      <c r="BX98" s="59">
        <v>8.7999999999999995E-2</v>
      </c>
      <c r="BY98" s="59">
        <v>0.154</v>
      </c>
      <c r="BZ98" s="59">
        <v>0.14699999999999999</v>
      </c>
    </row>
    <row r="99" spans="1:78" x14ac:dyDescent="0.25">
      <c r="A99" s="58" t="s">
        <v>338</v>
      </c>
      <c r="B99" s="56" t="s">
        <v>339</v>
      </c>
      <c r="C99" s="59">
        <v>0</v>
      </c>
      <c r="D99" s="59">
        <v>0</v>
      </c>
      <c r="E99" s="59">
        <v>0</v>
      </c>
      <c r="F99" s="59">
        <v>0</v>
      </c>
      <c r="G99" s="59">
        <v>0</v>
      </c>
      <c r="H99" s="59">
        <v>0</v>
      </c>
      <c r="I99" s="59">
        <v>0</v>
      </c>
      <c r="J99" s="59">
        <v>0</v>
      </c>
      <c r="K99" s="59">
        <v>0</v>
      </c>
      <c r="L99" s="59">
        <v>0</v>
      </c>
      <c r="M99" s="59">
        <v>0</v>
      </c>
      <c r="N99" s="59">
        <v>0</v>
      </c>
      <c r="O99" s="59">
        <v>0</v>
      </c>
      <c r="P99" s="59">
        <v>0</v>
      </c>
      <c r="Q99" s="59">
        <v>0</v>
      </c>
      <c r="R99" s="59">
        <v>0</v>
      </c>
      <c r="S99" s="59">
        <v>0</v>
      </c>
      <c r="T99" s="59">
        <v>0</v>
      </c>
      <c r="U99" s="59">
        <v>0</v>
      </c>
      <c r="V99" s="59">
        <v>0</v>
      </c>
      <c r="W99" s="59">
        <v>0</v>
      </c>
      <c r="X99" s="59">
        <v>0</v>
      </c>
      <c r="Y99" s="59">
        <v>0</v>
      </c>
      <c r="Z99" s="59">
        <v>0</v>
      </c>
      <c r="AA99" s="59">
        <v>0</v>
      </c>
      <c r="AB99" s="59">
        <v>0</v>
      </c>
      <c r="AC99" s="59">
        <v>0</v>
      </c>
      <c r="AD99" s="59">
        <v>0</v>
      </c>
      <c r="AE99" s="59">
        <v>0</v>
      </c>
      <c r="AF99" s="59">
        <v>0</v>
      </c>
      <c r="AG99" s="59">
        <v>0</v>
      </c>
      <c r="AH99" s="59">
        <v>0</v>
      </c>
      <c r="AI99" s="59">
        <v>0</v>
      </c>
      <c r="AJ99" s="59">
        <v>0</v>
      </c>
      <c r="AK99" s="59">
        <v>0</v>
      </c>
      <c r="AL99" s="59">
        <v>0</v>
      </c>
      <c r="AM99" s="59">
        <v>0</v>
      </c>
      <c r="AN99" s="59">
        <v>0</v>
      </c>
      <c r="AO99" s="59">
        <v>0</v>
      </c>
      <c r="AP99" s="59">
        <v>0</v>
      </c>
      <c r="AQ99" s="59">
        <v>0</v>
      </c>
      <c r="AR99" s="59">
        <v>0</v>
      </c>
      <c r="AS99" s="59">
        <v>0</v>
      </c>
      <c r="AT99" s="59">
        <v>0</v>
      </c>
      <c r="AU99" s="59">
        <v>0</v>
      </c>
      <c r="AV99" s="59">
        <v>0</v>
      </c>
      <c r="AW99" s="59">
        <v>0</v>
      </c>
      <c r="AX99" s="59">
        <v>0</v>
      </c>
      <c r="AY99" s="59">
        <v>0</v>
      </c>
      <c r="AZ99" s="59">
        <v>0</v>
      </c>
      <c r="BA99" s="59">
        <v>0</v>
      </c>
      <c r="BB99" s="59">
        <v>0</v>
      </c>
      <c r="BC99" s="59">
        <v>0</v>
      </c>
      <c r="BD99" s="59">
        <v>0</v>
      </c>
      <c r="BE99" s="59">
        <v>0</v>
      </c>
      <c r="BF99" s="59">
        <v>0</v>
      </c>
      <c r="BG99" s="59">
        <v>0</v>
      </c>
      <c r="BH99" s="59">
        <v>0</v>
      </c>
      <c r="BI99" s="59">
        <v>0</v>
      </c>
      <c r="BJ99" s="59">
        <v>0</v>
      </c>
      <c r="BK99" s="59">
        <v>0</v>
      </c>
      <c r="BL99" s="59">
        <v>0</v>
      </c>
      <c r="BM99" s="59">
        <v>0</v>
      </c>
      <c r="BN99" s="59">
        <v>0</v>
      </c>
      <c r="BO99" s="59">
        <v>0</v>
      </c>
      <c r="BP99" s="59">
        <v>0</v>
      </c>
      <c r="BQ99" s="59">
        <v>0</v>
      </c>
      <c r="BR99" s="59">
        <v>0</v>
      </c>
      <c r="BS99" s="59">
        <v>0</v>
      </c>
      <c r="BT99" s="59">
        <v>0</v>
      </c>
      <c r="BU99" s="59">
        <v>0</v>
      </c>
      <c r="BV99" s="59">
        <v>0</v>
      </c>
      <c r="BW99" s="59">
        <v>0</v>
      </c>
      <c r="BX99" s="59">
        <v>0</v>
      </c>
      <c r="BY99" s="59">
        <v>0</v>
      </c>
      <c r="BZ99" s="59">
        <v>0</v>
      </c>
    </row>
    <row r="100" spans="1:78" ht="25.5" x14ac:dyDescent="0.25">
      <c r="A100" s="58" t="s">
        <v>376</v>
      </c>
      <c r="B100" s="56" t="s">
        <v>377</v>
      </c>
      <c r="C100" s="59">
        <v>1.125</v>
      </c>
      <c r="D100" s="59">
        <v>1.369</v>
      </c>
      <c r="E100" s="59">
        <v>1.726</v>
      </c>
      <c r="F100" s="59">
        <v>2.0449999999999999</v>
      </c>
      <c r="G100" s="59">
        <v>2.226</v>
      </c>
      <c r="H100" s="59">
        <v>2.423</v>
      </c>
      <c r="I100" s="59">
        <v>2.6749999999999998</v>
      </c>
      <c r="J100" s="59">
        <v>2.9510000000000001</v>
      </c>
      <c r="K100" s="59">
        <v>3.3650000000000002</v>
      </c>
      <c r="L100" s="59">
        <v>3.7909999999999999</v>
      </c>
      <c r="M100" s="59">
        <v>4.1399999999999997</v>
      </c>
      <c r="N100" s="59">
        <v>4.5350000000000001</v>
      </c>
      <c r="O100" s="59">
        <v>5.093</v>
      </c>
      <c r="P100" s="59">
        <v>6.0949999999999998</v>
      </c>
      <c r="Q100" s="59">
        <v>7.2469999999999999</v>
      </c>
      <c r="R100" s="59">
        <v>8.1820000000000004</v>
      </c>
      <c r="S100" s="59">
        <v>8.984</v>
      </c>
      <c r="T100" s="59">
        <v>9.7680000000000007</v>
      </c>
      <c r="U100" s="59">
        <v>10.676</v>
      </c>
      <c r="V100" s="59">
        <v>12.144</v>
      </c>
      <c r="W100" s="59">
        <v>13.754</v>
      </c>
      <c r="X100" s="59">
        <v>15.114000000000001</v>
      </c>
      <c r="Y100" s="59">
        <v>16.837</v>
      </c>
      <c r="Z100" s="59">
        <v>19.013000000000002</v>
      </c>
      <c r="AA100" s="59">
        <v>21.952000000000002</v>
      </c>
      <c r="AB100" s="59">
        <v>25.95</v>
      </c>
      <c r="AC100" s="59">
        <v>32.72</v>
      </c>
      <c r="AD100" s="59">
        <v>37.71</v>
      </c>
      <c r="AE100" s="59">
        <v>43.463999999999999</v>
      </c>
      <c r="AF100" s="59">
        <v>51.22</v>
      </c>
      <c r="AG100" s="59">
        <v>58.712000000000003</v>
      </c>
      <c r="AH100" s="59">
        <v>68.066000000000003</v>
      </c>
      <c r="AI100" s="59">
        <v>81.177999999999997</v>
      </c>
      <c r="AJ100" s="59">
        <v>96.804000000000002</v>
      </c>
      <c r="AK100" s="59">
        <v>108.372</v>
      </c>
      <c r="AL100" s="59">
        <v>119.122</v>
      </c>
      <c r="AM100" s="59">
        <v>129.20500000000001</v>
      </c>
      <c r="AN100" s="59">
        <v>137.364</v>
      </c>
      <c r="AO100" s="59">
        <v>142.13399999999999</v>
      </c>
      <c r="AP100" s="59">
        <v>151.01300000000001</v>
      </c>
      <c r="AQ100" s="59">
        <v>159.839</v>
      </c>
      <c r="AR100" s="59">
        <v>169.923</v>
      </c>
      <c r="AS100" s="59">
        <v>180.87100000000001</v>
      </c>
      <c r="AT100" s="59">
        <v>191.791</v>
      </c>
      <c r="AU100" s="59">
        <v>202.495</v>
      </c>
      <c r="AV100" s="59">
        <v>208.61600000000001</v>
      </c>
      <c r="AW100" s="59">
        <v>215.078</v>
      </c>
      <c r="AX100" s="59">
        <v>222.07300000000001</v>
      </c>
      <c r="AY100" s="59">
        <v>230.298</v>
      </c>
      <c r="AZ100" s="59">
        <v>235.60599999999999</v>
      </c>
      <c r="BA100" s="59">
        <v>242.066</v>
      </c>
      <c r="BB100" s="59">
        <v>247.65199999999999</v>
      </c>
      <c r="BC100" s="59">
        <v>258.92099999999999</v>
      </c>
      <c r="BD100" s="59">
        <v>271.75799999999998</v>
      </c>
      <c r="BE100" s="59">
        <v>282.8</v>
      </c>
      <c r="BF100" s="59">
        <v>295.51400000000001</v>
      </c>
      <c r="BG100" s="59">
        <v>308.72399999999999</v>
      </c>
      <c r="BH100" s="59">
        <v>323.95499999999998</v>
      </c>
      <c r="BI100" s="59">
        <v>338.12799999999999</v>
      </c>
      <c r="BJ100" s="59">
        <v>349.71899999999999</v>
      </c>
      <c r="BK100" s="59">
        <v>369.63400000000001</v>
      </c>
      <c r="BL100" s="59">
        <v>381.06700000000001</v>
      </c>
      <c r="BM100" s="59">
        <v>392.50599999999997</v>
      </c>
      <c r="BN100" s="59">
        <v>406.48899999999998</v>
      </c>
      <c r="BO100" s="59">
        <v>418.60599999999999</v>
      </c>
      <c r="BP100" s="59">
        <v>427.02699999999999</v>
      </c>
      <c r="BQ100" s="59">
        <v>433.875</v>
      </c>
      <c r="BR100" s="59">
        <v>440.517</v>
      </c>
      <c r="BS100" s="59">
        <v>447.70699999999999</v>
      </c>
      <c r="BT100" s="59">
        <v>457.15499999999997</v>
      </c>
      <c r="BU100" s="59">
        <v>470.56</v>
      </c>
      <c r="BV100" s="59">
        <v>517.83799999999997</v>
      </c>
      <c r="BW100" s="59">
        <v>505.92500000000001</v>
      </c>
      <c r="BX100" s="59">
        <v>510.03500000000003</v>
      </c>
      <c r="BY100" s="59">
        <v>529.65899999999999</v>
      </c>
      <c r="BZ100" s="59">
        <v>561.87800000000004</v>
      </c>
    </row>
    <row r="101" spans="1:78" ht="25.5" x14ac:dyDescent="0.25">
      <c r="A101" s="58" t="s">
        <v>378</v>
      </c>
      <c r="B101" s="56" t="s">
        <v>379</v>
      </c>
      <c r="C101" s="59">
        <v>0.69899999999999995</v>
      </c>
      <c r="D101" s="59">
        <v>0.82</v>
      </c>
      <c r="E101" s="59">
        <v>1.073</v>
      </c>
      <c r="F101" s="59">
        <v>1.282</v>
      </c>
      <c r="G101" s="59">
        <v>1.4</v>
      </c>
      <c r="H101" s="59">
        <v>1.5309999999999999</v>
      </c>
      <c r="I101" s="59">
        <v>1.657</v>
      </c>
      <c r="J101" s="59">
        <v>1.887</v>
      </c>
      <c r="K101" s="59">
        <v>2.16</v>
      </c>
      <c r="L101" s="59">
        <v>2.4249999999999998</v>
      </c>
      <c r="M101" s="59">
        <v>2.661</v>
      </c>
      <c r="N101" s="59">
        <v>2.9649999999999999</v>
      </c>
      <c r="O101" s="59">
        <v>3.3490000000000002</v>
      </c>
      <c r="P101" s="59">
        <v>3.9529999999999998</v>
      </c>
      <c r="Q101" s="59">
        <v>4.7050000000000001</v>
      </c>
      <c r="R101" s="59">
        <v>5.4610000000000003</v>
      </c>
      <c r="S101" s="59">
        <v>6.1269999999999998</v>
      </c>
      <c r="T101" s="59">
        <v>6.798</v>
      </c>
      <c r="U101" s="59">
        <v>7.532</v>
      </c>
      <c r="V101" s="59">
        <v>8.7370000000000001</v>
      </c>
      <c r="W101" s="59">
        <v>9.9109999999999996</v>
      </c>
      <c r="X101" s="59">
        <v>11.018000000000001</v>
      </c>
      <c r="Y101" s="59">
        <v>12.292999999999999</v>
      </c>
      <c r="Z101" s="59">
        <v>14.025</v>
      </c>
      <c r="AA101" s="59">
        <v>16.445</v>
      </c>
      <c r="AB101" s="59">
        <v>19.542000000000002</v>
      </c>
      <c r="AC101" s="59">
        <v>24.934000000000001</v>
      </c>
      <c r="AD101" s="59">
        <v>28.683</v>
      </c>
      <c r="AE101" s="59">
        <v>33.384</v>
      </c>
      <c r="AF101" s="59">
        <v>39.381</v>
      </c>
      <c r="AG101" s="59">
        <v>45.716999999999999</v>
      </c>
      <c r="AH101" s="59">
        <v>54.04</v>
      </c>
      <c r="AI101" s="59">
        <v>64.760999999999996</v>
      </c>
      <c r="AJ101" s="59">
        <v>77.510000000000005</v>
      </c>
      <c r="AK101" s="59">
        <v>86.456999999999994</v>
      </c>
      <c r="AL101" s="59">
        <v>92.263000000000005</v>
      </c>
      <c r="AM101" s="59">
        <v>98.305999999999997</v>
      </c>
      <c r="AN101" s="59">
        <v>103.999</v>
      </c>
      <c r="AO101" s="59">
        <v>107.905</v>
      </c>
      <c r="AP101" s="59">
        <v>115.617</v>
      </c>
      <c r="AQ101" s="59">
        <v>122.69</v>
      </c>
      <c r="AR101" s="59">
        <v>131.21700000000001</v>
      </c>
      <c r="AS101" s="59">
        <v>140.58799999999999</v>
      </c>
      <c r="AT101" s="59">
        <v>150.30000000000001</v>
      </c>
      <c r="AU101" s="59">
        <v>157.34</v>
      </c>
      <c r="AV101" s="59">
        <v>161.61500000000001</v>
      </c>
      <c r="AW101" s="59">
        <v>166.65199999999999</v>
      </c>
      <c r="AX101" s="59">
        <v>173.191</v>
      </c>
      <c r="AY101" s="59">
        <v>180.125</v>
      </c>
      <c r="AZ101" s="59">
        <v>184.54300000000001</v>
      </c>
      <c r="BA101" s="59">
        <v>189.58699999999999</v>
      </c>
      <c r="BB101" s="59">
        <v>195.208</v>
      </c>
      <c r="BC101" s="59">
        <v>203.76499999999999</v>
      </c>
      <c r="BD101" s="59">
        <v>214.97300000000001</v>
      </c>
      <c r="BE101" s="59">
        <v>224.6</v>
      </c>
      <c r="BF101" s="59">
        <v>234.81299999999999</v>
      </c>
      <c r="BG101" s="59">
        <v>245.74100000000001</v>
      </c>
      <c r="BH101" s="59">
        <v>258.20699999999999</v>
      </c>
      <c r="BI101" s="59">
        <v>267.65499999999997</v>
      </c>
      <c r="BJ101" s="59">
        <v>278.36599999999999</v>
      </c>
      <c r="BK101" s="59">
        <v>293.78300000000002</v>
      </c>
      <c r="BL101" s="59">
        <v>304.62</v>
      </c>
      <c r="BM101" s="59">
        <v>314.22300000000001</v>
      </c>
      <c r="BN101" s="59">
        <v>325.73099999999999</v>
      </c>
      <c r="BO101" s="59">
        <v>335.64100000000002</v>
      </c>
      <c r="BP101" s="59">
        <v>341.86399999999998</v>
      </c>
      <c r="BQ101" s="59">
        <v>347.101</v>
      </c>
      <c r="BR101" s="59">
        <v>351.66699999999997</v>
      </c>
      <c r="BS101" s="59">
        <v>357.07299999999998</v>
      </c>
      <c r="BT101" s="59">
        <v>365.09399999999999</v>
      </c>
      <c r="BU101" s="59">
        <v>373.16199999999998</v>
      </c>
      <c r="BV101" s="59">
        <v>387.58300000000003</v>
      </c>
      <c r="BW101" s="59">
        <v>389.94400000000002</v>
      </c>
      <c r="BX101" s="59">
        <v>403.24200000000002</v>
      </c>
      <c r="BY101" s="59">
        <v>420.79399999999998</v>
      </c>
      <c r="BZ101" s="59">
        <v>448.33300000000003</v>
      </c>
    </row>
    <row r="102" spans="1:78" ht="25.5" x14ac:dyDescent="0.25">
      <c r="A102" s="58" t="s">
        <v>380</v>
      </c>
      <c r="B102" s="56" t="s">
        <v>381</v>
      </c>
      <c r="C102" s="59">
        <v>0.188</v>
      </c>
      <c r="D102" s="59">
        <v>0.29299999999999998</v>
      </c>
      <c r="E102" s="59">
        <v>0.32600000000000001</v>
      </c>
      <c r="F102" s="59">
        <v>0.376</v>
      </c>
      <c r="G102" s="59">
        <v>0.39900000000000002</v>
      </c>
      <c r="H102" s="59">
        <v>0.42899999999999999</v>
      </c>
      <c r="I102" s="59">
        <v>0.48399999999999999</v>
      </c>
      <c r="J102" s="59">
        <v>0.496</v>
      </c>
      <c r="K102" s="59">
        <v>0.56100000000000005</v>
      </c>
      <c r="L102" s="59">
        <v>0.628</v>
      </c>
      <c r="M102" s="59">
        <v>0.69499999999999995</v>
      </c>
      <c r="N102" s="59">
        <v>0.73699999999999999</v>
      </c>
      <c r="O102" s="59">
        <v>0.81499999999999995</v>
      </c>
      <c r="P102" s="59">
        <v>0.93300000000000005</v>
      </c>
      <c r="Q102" s="59">
        <v>1.0940000000000001</v>
      </c>
      <c r="R102" s="59">
        <v>1.2230000000000001</v>
      </c>
      <c r="S102" s="59">
        <v>1.3839999999999999</v>
      </c>
      <c r="T102" s="59">
        <v>1.484</v>
      </c>
      <c r="U102" s="59">
        <v>1.579</v>
      </c>
      <c r="V102" s="59">
        <v>1.6479999999999999</v>
      </c>
      <c r="W102" s="59">
        <v>1.8440000000000001</v>
      </c>
      <c r="X102" s="59">
        <v>2.0289999999999999</v>
      </c>
      <c r="Y102" s="59">
        <v>2.2639999999999998</v>
      </c>
      <c r="Z102" s="59">
        <v>2.548</v>
      </c>
      <c r="AA102" s="59">
        <v>2.8450000000000002</v>
      </c>
      <c r="AB102" s="59">
        <v>3.339</v>
      </c>
      <c r="AC102" s="59">
        <v>4.0140000000000002</v>
      </c>
      <c r="AD102" s="59">
        <v>4.68</v>
      </c>
      <c r="AE102" s="59">
        <v>5.26</v>
      </c>
      <c r="AF102" s="59">
        <v>6.0309999999999997</v>
      </c>
      <c r="AG102" s="59">
        <v>6.8620000000000001</v>
      </c>
      <c r="AH102" s="59">
        <v>7.8860000000000001</v>
      </c>
      <c r="AI102" s="59">
        <v>9.173</v>
      </c>
      <c r="AJ102" s="59">
        <v>10.683999999999999</v>
      </c>
      <c r="AK102" s="59">
        <v>11.913</v>
      </c>
      <c r="AL102" s="59">
        <v>13.387</v>
      </c>
      <c r="AM102" s="59">
        <v>14.305</v>
      </c>
      <c r="AN102" s="59">
        <v>14.987</v>
      </c>
      <c r="AO102" s="59">
        <v>15.887</v>
      </c>
      <c r="AP102" s="59">
        <v>16.431000000000001</v>
      </c>
      <c r="AQ102" s="59">
        <v>17.294</v>
      </c>
      <c r="AR102" s="59">
        <v>18.175000000000001</v>
      </c>
      <c r="AS102" s="59">
        <v>18.88</v>
      </c>
      <c r="AT102" s="59">
        <v>19.815000000000001</v>
      </c>
      <c r="AU102" s="59">
        <v>20.802</v>
      </c>
      <c r="AV102" s="59">
        <v>21.599</v>
      </c>
      <c r="AW102" s="59">
        <v>22.675000000000001</v>
      </c>
      <c r="AX102" s="59">
        <v>23.588000000000001</v>
      </c>
      <c r="AY102" s="59">
        <v>24.283999999999999</v>
      </c>
      <c r="AZ102" s="59">
        <v>25.184999999999999</v>
      </c>
      <c r="BA102" s="59">
        <v>26.16</v>
      </c>
      <c r="BB102" s="59">
        <v>27.297999999999998</v>
      </c>
      <c r="BC102" s="59">
        <v>28.408999999999999</v>
      </c>
      <c r="BD102" s="59">
        <v>29.734000000000002</v>
      </c>
      <c r="BE102" s="59">
        <v>31.190999999999999</v>
      </c>
      <c r="BF102" s="59">
        <v>32.814999999999998</v>
      </c>
      <c r="BG102" s="59">
        <v>34.36</v>
      </c>
      <c r="BH102" s="59">
        <v>35.243000000000002</v>
      </c>
      <c r="BI102" s="59">
        <v>37.786000000000001</v>
      </c>
      <c r="BJ102" s="59">
        <v>39.398000000000003</v>
      </c>
      <c r="BK102" s="59">
        <v>41.030999999999999</v>
      </c>
      <c r="BL102" s="59">
        <v>42.375</v>
      </c>
      <c r="BM102" s="59">
        <v>44.177</v>
      </c>
      <c r="BN102" s="59">
        <v>45.704000000000001</v>
      </c>
      <c r="BO102" s="59">
        <v>46.975000000000001</v>
      </c>
      <c r="BP102" s="59">
        <v>47.747999999999998</v>
      </c>
      <c r="BQ102" s="59">
        <v>48.296999999999997</v>
      </c>
      <c r="BR102" s="59">
        <v>48.82</v>
      </c>
      <c r="BS102" s="59">
        <v>49.503</v>
      </c>
      <c r="BT102" s="59">
        <v>50.399000000000001</v>
      </c>
      <c r="BU102" s="59">
        <v>51.015999999999998</v>
      </c>
      <c r="BV102" s="59">
        <v>51.347000000000001</v>
      </c>
      <c r="BW102" s="59">
        <v>52.18</v>
      </c>
      <c r="BX102" s="59">
        <v>54.08</v>
      </c>
      <c r="BY102" s="59">
        <v>56.16</v>
      </c>
      <c r="BZ102" s="59">
        <v>59.36</v>
      </c>
    </row>
    <row r="103" spans="1:78" ht="25.5" x14ac:dyDescent="0.25">
      <c r="A103" s="58" t="s">
        <v>382</v>
      </c>
      <c r="B103" s="56" t="s">
        <v>383</v>
      </c>
      <c r="C103" s="59">
        <v>0.23799999999999999</v>
      </c>
      <c r="D103" s="59">
        <v>0.25600000000000001</v>
      </c>
      <c r="E103" s="59">
        <v>0.32700000000000001</v>
      </c>
      <c r="F103" s="59">
        <v>0.38800000000000001</v>
      </c>
      <c r="G103" s="59">
        <v>0.42799999999999999</v>
      </c>
      <c r="H103" s="59">
        <v>0.46200000000000002</v>
      </c>
      <c r="I103" s="59">
        <v>0.53500000000000003</v>
      </c>
      <c r="J103" s="59">
        <v>0.56699999999999995</v>
      </c>
      <c r="K103" s="59">
        <v>0.64500000000000002</v>
      </c>
      <c r="L103" s="59">
        <v>0.73699999999999999</v>
      </c>
      <c r="M103" s="59">
        <v>0.78500000000000003</v>
      </c>
      <c r="N103" s="59">
        <v>0.83299999999999996</v>
      </c>
      <c r="O103" s="59">
        <v>0.92900000000000005</v>
      </c>
      <c r="P103" s="59">
        <v>1.2090000000000001</v>
      </c>
      <c r="Q103" s="59">
        <v>1.448</v>
      </c>
      <c r="R103" s="59">
        <v>1.498</v>
      </c>
      <c r="S103" s="59">
        <v>1.4730000000000001</v>
      </c>
      <c r="T103" s="59">
        <v>1.4870000000000001</v>
      </c>
      <c r="U103" s="59">
        <v>1.5649999999999999</v>
      </c>
      <c r="V103" s="59">
        <v>1.7589999999999999</v>
      </c>
      <c r="W103" s="59">
        <v>1.9990000000000001</v>
      </c>
      <c r="X103" s="59">
        <v>2.0670000000000002</v>
      </c>
      <c r="Y103" s="59">
        <v>2.2799999999999998</v>
      </c>
      <c r="Z103" s="59">
        <v>2.44</v>
      </c>
      <c r="AA103" s="59">
        <v>2.6619999999999999</v>
      </c>
      <c r="AB103" s="59">
        <v>3.069</v>
      </c>
      <c r="AC103" s="59">
        <v>3.7719999999999998</v>
      </c>
      <c r="AD103" s="59">
        <v>4.3479999999999999</v>
      </c>
      <c r="AE103" s="59">
        <v>4.82</v>
      </c>
      <c r="AF103" s="59">
        <v>5.8079999999999998</v>
      </c>
      <c r="AG103" s="59">
        <v>6.133</v>
      </c>
      <c r="AH103" s="59">
        <v>6.1390000000000002</v>
      </c>
      <c r="AI103" s="59">
        <v>7.2439999999999998</v>
      </c>
      <c r="AJ103" s="59">
        <v>8.61</v>
      </c>
      <c r="AK103" s="59">
        <v>10.002000000000001</v>
      </c>
      <c r="AL103" s="59">
        <v>13.473000000000001</v>
      </c>
      <c r="AM103" s="59">
        <v>16.594999999999999</v>
      </c>
      <c r="AN103" s="59">
        <v>18.379000000000001</v>
      </c>
      <c r="AO103" s="59">
        <v>18.341000000000001</v>
      </c>
      <c r="AP103" s="59">
        <v>18.965</v>
      </c>
      <c r="AQ103" s="59">
        <v>19.855</v>
      </c>
      <c r="AR103" s="59">
        <v>20.530999999999999</v>
      </c>
      <c r="AS103" s="59">
        <v>21.402999999999999</v>
      </c>
      <c r="AT103" s="59">
        <v>21.675999999999998</v>
      </c>
      <c r="AU103" s="59">
        <v>24.353000000000002</v>
      </c>
      <c r="AV103" s="59">
        <v>25.402000000000001</v>
      </c>
      <c r="AW103" s="59">
        <v>25.751999999999999</v>
      </c>
      <c r="AX103" s="59">
        <v>25.295000000000002</v>
      </c>
      <c r="AY103" s="59">
        <v>25.888999999999999</v>
      </c>
      <c r="AZ103" s="59">
        <v>25.878</v>
      </c>
      <c r="BA103" s="59">
        <v>26.318999999999999</v>
      </c>
      <c r="BB103" s="59">
        <v>25.146000000000001</v>
      </c>
      <c r="BC103" s="59">
        <v>26.745999999999999</v>
      </c>
      <c r="BD103" s="59">
        <v>27.050999999999998</v>
      </c>
      <c r="BE103" s="59">
        <v>27.009</v>
      </c>
      <c r="BF103" s="59">
        <v>27.885999999999999</v>
      </c>
      <c r="BG103" s="59">
        <v>28.623000000000001</v>
      </c>
      <c r="BH103" s="59">
        <v>30.504999999999999</v>
      </c>
      <c r="BI103" s="59">
        <v>32.686999999999998</v>
      </c>
      <c r="BJ103" s="59">
        <v>31.954999999999998</v>
      </c>
      <c r="BK103" s="59">
        <v>34.82</v>
      </c>
      <c r="BL103" s="59">
        <v>34.072000000000003</v>
      </c>
      <c r="BM103" s="59">
        <v>34.106000000000002</v>
      </c>
      <c r="BN103" s="59">
        <v>35.054000000000002</v>
      </c>
      <c r="BO103" s="59">
        <v>35.99</v>
      </c>
      <c r="BP103" s="59">
        <v>37.415999999999997</v>
      </c>
      <c r="BQ103" s="59">
        <v>38.476999999999997</v>
      </c>
      <c r="BR103" s="59">
        <v>40.03</v>
      </c>
      <c r="BS103" s="59">
        <v>41.131</v>
      </c>
      <c r="BT103" s="59">
        <v>41.661999999999999</v>
      </c>
      <c r="BU103" s="59">
        <v>46.381999999999998</v>
      </c>
      <c r="BV103" s="59">
        <v>78.908000000000001</v>
      </c>
      <c r="BW103" s="59">
        <v>63.801000000000002</v>
      </c>
      <c r="BX103" s="59">
        <v>52.713000000000001</v>
      </c>
      <c r="BY103" s="59">
        <v>52.704999999999998</v>
      </c>
      <c r="BZ103" s="59">
        <v>54.185000000000002</v>
      </c>
    </row>
    <row r="104" spans="1:78" x14ac:dyDescent="0.25">
      <c r="A104" s="58" t="s">
        <v>350</v>
      </c>
      <c r="B104" s="56" t="s">
        <v>351</v>
      </c>
      <c r="C104" s="59">
        <v>0.24099999999999999</v>
      </c>
      <c r="D104" s="59">
        <v>0.21299999999999999</v>
      </c>
      <c r="E104" s="59">
        <v>0.251</v>
      </c>
      <c r="F104" s="59">
        <v>0.32800000000000001</v>
      </c>
      <c r="G104" s="59">
        <v>0.35199999999999998</v>
      </c>
      <c r="H104" s="59">
        <v>0.38200000000000001</v>
      </c>
      <c r="I104" s="59">
        <v>0.378</v>
      </c>
      <c r="J104" s="59">
        <v>0.39900000000000002</v>
      </c>
      <c r="K104" s="59">
        <v>0.42099999999999999</v>
      </c>
      <c r="L104" s="59">
        <v>0.47399999999999998</v>
      </c>
      <c r="M104" s="59">
        <v>0.58799999999999997</v>
      </c>
      <c r="N104" s="59">
        <v>0.70099999999999996</v>
      </c>
      <c r="O104" s="59">
        <v>0.77700000000000002</v>
      </c>
      <c r="P104" s="59">
        <v>0.748</v>
      </c>
      <c r="Q104" s="59">
        <v>0.68200000000000005</v>
      </c>
      <c r="R104" s="59">
        <v>0.80600000000000005</v>
      </c>
      <c r="S104" s="59">
        <v>0.92200000000000004</v>
      </c>
      <c r="T104" s="59">
        <v>0.93500000000000005</v>
      </c>
      <c r="U104" s="59">
        <v>1.038</v>
      </c>
      <c r="V104" s="59">
        <v>1.208</v>
      </c>
      <c r="W104" s="59">
        <v>1.4470000000000001</v>
      </c>
      <c r="X104" s="59">
        <v>1.718</v>
      </c>
      <c r="Y104" s="59">
        <v>1.97</v>
      </c>
      <c r="Z104" s="59">
        <v>1.756</v>
      </c>
      <c r="AA104" s="59">
        <v>1.9990000000000001</v>
      </c>
      <c r="AB104" s="59">
        <v>2.262</v>
      </c>
      <c r="AC104" s="59">
        <v>3.4830000000000001</v>
      </c>
      <c r="AD104" s="59">
        <v>3.9359999999999999</v>
      </c>
      <c r="AE104" s="59">
        <v>4.2629999999999999</v>
      </c>
      <c r="AF104" s="59">
        <v>53.588999999999999</v>
      </c>
      <c r="AG104" s="59">
        <v>63.758000000000003</v>
      </c>
      <c r="AH104" s="59">
        <v>74.900000000000006</v>
      </c>
      <c r="AI104" s="59">
        <v>88.269000000000005</v>
      </c>
      <c r="AJ104" s="59">
        <v>107.9</v>
      </c>
      <c r="AK104" s="59">
        <v>118.386</v>
      </c>
      <c r="AL104" s="59">
        <v>125.889</v>
      </c>
      <c r="AM104" s="59">
        <v>132.14099999999999</v>
      </c>
      <c r="AN104" s="59">
        <v>136.005</v>
      </c>
      <c r="AO104" s="59">
        <v>144.17500000000001</v>
      </c>
      <c r="AP104" s="59">
        <v>153.41900000000001</v>
      </c>
      <c r="AQ104" s="59">
        <v>163.45500000000001</v>
      </c>
      <c r="AR104" s="59">
        <v>172.14</v>
      </c>
      <c r="AS104" s="59">
        <v>184.072</v>
      </c>
      <c r="AT104" s="59">
        <v>199.09700000000001</v>
      </c>
      <c r="AU104" s="59">
        <v>210.13300000000001</v>
      </c>
      <c r="AV104" s="59">
        <v>212.35599999999999</v>
      </c>
      <c r="AW104" s="59">
        <v>215.27199999999999</v>
      </c>
      <c r="AX104" s="59">
        <v>221.54900000000001</v>
      </c>
      <c r="AY104" s="59">
        <v>224.36600000000001</v>
      </c>
      <c r="AZ104" s="59">
        <v>228.404</v>
      </c>
      <c r="BA104" s="59">
        <v>235.01900000000001</v>
      </c>
      <c r="BB104" s="59">
        <v>242.905</v>
      </c>
      <c r="BC104" s="59">
        <v>256.65800000000002</v>
      </c>
      <c r="BD104" s="59">
        <v>275.11700000000002</v>
      </c>
      <c r="BE104" s="59">
        <v>289.346</v>
      </c>
      <c r="BF104" s="59">
        <v>298.49</v>
      </c>
      <c r="BG104" s="59">
        <v>313.97699999999998</v>
      </c>
      <c r="BH104" s="59">
        <v>400.565</v>
      </c>
      <c r="BI104" s="59">
        <v>410.47399999999999</v>
      </c>
      <c r="BJ104" s="59">
        <v>430.67399999999998</v>
      </c>
      <c r="BK104" s="59">
        <v>444.20400000000001</v>
      </c>
      <c r="BL104" s="59">
        <v>498.09300000000002</v>
      </c>
      <c r="BM104" s="59">
        <v>481.32600000000002</v>
      </c>
      <c r="BN104" s="59">
        <v>500.91300000000001</v>
      </c>
      <c r="BO104" s="59">
        <v>512.47699999999998</v>
      </c>
      <c r="BP104" s="59">
        <v>509.80200000000002</v>
      </c>
      <c r="BQ104" s="59">
        <v>514.52300000000002</v>
      </c>
      <c r="BR104" s="59">
        <v>515.1</v>
      </c>
      <c r="BS104" s="59">
        <v>533.07000000000005</v>
      </c>
      <c r="BT104" s="59">
        <v>538.86800000000005</v>
      </c>
      <c r="BU104" s="59">
        <v>524.90599999999995</v>
      </c>
      <c r="BV104" s="59">
        <v>567.40099999999995</v>
      </c>
      <c r="BW104" s="59">
        <v>535.69500000000005</v>
      </c>
      <c r="BX104" s="59">
        <v>575.23699999999997</v>
      </c>
      <c r="BY104" s="59">
        <v>579.04499999999996</v>
      </c>
      <c r="BZ104" s="59">
        <v>573.404</v>
      </c>
    </row>
    <row r="105" spans="1:78" ht="25.5" x14ac:dyDescent="0.25">
      <c r="A105" s="58" t="s">
        <v>352</v>
      </c>
      <c r="B105" s="56" t="s">
        <v>353</v>
      </c>
    </row>
    <row r="106" spans="1:78" ht="25.5" x14ac:dyDescent="0.25">
      <c r="A106" s="58" t="s">
        <v>354</v>
      </c>
      <c r="B106" s="56" t="s">
        <v>355</v>
      </c>
      <c r="C106" s="59">
        <v>2E-3</v>
      </c>
      <c r="D106" s="59">
        <v>3.0000000000000001E-3</v>
      </c>
      <c r="E106" s="59">
        <v>3.0000000000000001E-3</v>
      </c>
      <c r="F106" s="59">
        <v>5.0000000000000001E-3</v>
      </c>
      <c r="G106" s="59">
        <v>5.0000000000000001E-3</v>
      </c>
      <c r="H106" s="59">
        <v>6.0000000000000001E-3</v>
      </c>
      <c r="I106" s="59">
        <v>7.0000000000000001E-3</v>
      </c>
      <c r="J106" s="59">
        <v>8.9999999999999993E-3</v>
      </c>
      <c r="K106" s="59">
        <v>0.01</v>
      </c>
      <c r="L106" s="59">
        <v>1.2E-2</v>
      </c>
      <c r="M106" s="59">
        <v>1.4E-2</v>
      </c>
      <c r="N106" s="59">
        <v>1.6E-2</v>
      </c>
      <c r="O106" s="59">
        <v>1.7999999999999999E-2</v>
      </c>
      <c r="P106" s="59">
        <v>2.1000000000000001E-2</v>
      </c>
      <c r="Q106" s="59">
        <v>2.5999999999999999E-2</v>
      </c>
      <c r="R106" s="59">
        <v>3.1E-2</v>
      </c>
      <c r="S106" s="59">
        <v>3.5999999999999997E-2</v>
      </c>
      <c r="T106" s="59">
        <v>0.04</v>
      </c>
      <c r="U106" s="59">
        <v>4.4999999999999998E-2</v>
      </c>
      <c r="V106" s="59">
        <v>5.1999999999999998E-2</v>
      </c>
      <c r="W106" s="59">
        <v>5.8000000000000003E-2</v>
      </c>
      <c r="X106" s="59">
        <v>6.5000000000000002E-2</v>
      </c>
      <c r="Y106" s="59">
        <v>7.2999999999999995E-2</v>
      </c>
      <c r="Z106" s="59">
        <v>8.4000000000000005E-2</v>
      </c>
      <c r="AA106" s="59">
        <v>9.8000000000000004E-2</v>
      </c>
      <c r="AB106" s="59">
        <v>0.112</v>
      </c>
      <c r="AC106" s="59">
        <v>0.13</v>
      </c>
      <c r="AD106" s="59">
        <v>0.151</v>
      </c>
      <c r="AE106" s="59">
        <v>0.17100000000000001</v>
      </c>
      <c r="AF106" s="59">
        <v>0.193</v>
      </c>
      <c r="AG106" s="59">
        <v>0.219</v>
      </c>
      <c r="AH106" s="59">
        <v>0.245</v>
      </c>
      <c r="AI106" s="59">
        <v>0.32500000000000001</v>
      </c>
      <c r="AJ106" s="59">
        <v>0.374</v>
      </c>
      <c r="AK106" s="59">
        <v>0.40400000000000003</v>
      </c>
      <c r="AL106" s="59">
        <v>0.442</v>
      </c>
      <c r="AM106" s="59">
        <v>0.46700000000000003</v>
      </c>
      <c r="AN106" s="59">
        <v>0.495</v>
      </c>
      <c r="AO106" s="59">
        <v>0.51800000000000002</v>
      </c>
      <c r="AP106" s="59">
        <v>0.54600000000000004</v>
      </c>
      <c r="AQ106" s="59">
        <v>0.57299999999999995</v>
      </c>
      <c r="AR106" s="59">
        <v>0.60099999999999998</v>
      </c>
      <c r="AS106" s="59">
        <v>0.66500000000000004</v>
      </c>
      <c r="AT106" s="59">
        <v>0.69299999999999995</v>
      </c>
      <c r="AU106" s="59">
        <v>0.73799999999999999</v>
      </c>
      <c r="AV106" s="59">
        <v>0.74299999999999999</v>
      </c>
      <c r="AW106" s="59">
        <v>0.68100000000000005</v>
      </c>
      <c r="AX106" s="59">
        <v>0.7</v>
      </c>
      <c r="AY106" s="59">
        <v>0.69899999999999995</v>
      </c>
      <c r="AZ106" s="59">
        <v>0.68300000000000005</v>
      </c>
      <c r="BA106" s="59">
        <v>0.70299999999999996</v>
      </c>
      <c r="BB106" s="59">
        <v>0.73699999999999999</v>
      </c>
      <c r="BC106" s="59">
        <v>0.79900000000000004</v>
      </c>
      <c r="BD106" s="59">
        <v>0.84599999999999997</v>
      </c>
      <c r="BE106" s="59">
        <v>0.92</v>
      </c>
      <c r="BF106" s="59">
        <v>0.94</v>
      </c>
      <c r="BG106" s="59">
        <v>0.96799999999999997</v>
      </c>
      <c r="BH106" s="59">
        <v>0.95399999999999996</v>
      </c>
      <c r="BI106" s="59">
        <v>0.95799999999999996</v>
      </c>
      <c r="BJ106" s="59">
        <v>0.94199999999999995</v>
      </c>
      <c r="BK106" s="59">
        <v>0.90500000000000003</v>
      </c>
      <c r="BL106" s="59">
        <v>0.89700000000000002</v>
      </c>
      <c r="BM106" s="59">
        <v>0.88900000000000001</v>
      </c>
      <c r="BN106" s="59">
        <v>0.89400000000000002</v>
      </c>
      <c r="BO106" s="59">
        <v>0.88900000000000001</v>
      </c>
      <c r="BP106" s="59">
        <v>0.90200000000000002</v>
      </c>
      <c r="BQ106" s="59">
        <v>0.90100000000000002</v>
      </c>
      <c r="BR106" s="59">
        <v>0.94699999999999995</v>
      </c>
      <c r="BS106" s="59">
        <v>0.92200000000000004</v>
      </c>
      <c r="BT106" s="59">
        <v>0.95199999999999996</v>
      </c>
      <c r="BU106" s="59">
        <v>1.0369999999999999</v>
      </c>
      <c r="BV106" s="59">
        <v>1.044</v>
      </c>
      <c r="BW106" s="59">
        <v>1.133</v>
      </c>
      <c r="BX106" s="59">
        <v>1.1890000000000001</v>
      </c>
      <c r="BY106" s="59">
        <v>1.29</v>
      </c>
      <c r="BZ106" s="59">
        <v>1.369</v>
      </c>
    </row>
    <row r="107" spans="1:78" ht="25.5" x14ac:dyDescent="0.25">
      <c r="A107" s="58" t="s">
        <v>356</v>
      </c>
      <c r="B107" s="56" t="s">
        <v>357</v>
      </c>
      <c r="C107" s="59">
        <v>0</v>
      </c>
      <c r="D107" s="59">
        <v>0</v>
      </c>
      <c r="E107" s="59">
        <v>0</v>
      </c>
      <c r="F107" s="59">
        <v>0</v>
      </c>
      <c r="G107" s="59">
        <v>0</v>
      </c>
      <c r="H107" s="59">
        <v>0</v>
      </c>
      <c r="I107" s="59">
        <v>0</v>
      </c>
      <c r="J107" s="59">
        <v>0</v>
      </c>
      <c r="K107" s="59">
        <v>0</v>
      </c>
      <c r="L107" s="59">
        <v>0</v>
      </c>
      <c r="M107" s="59">
        <v>0</v>
      </c>
      <c r="N107" s="59">
        <v>0</v>
      </c>
      <c r="O107" s="59">
        <v>0</v>
      </c>
      <c r="P107" s="59">
        <v>0</v>
      </c>
      <c r="Q107" s="59">
        <v>0</v>
      </c>
      <c r="R107" s="59">
        <v>0</v>
      </c>
      <c r="S107" s="59">
        <v>0</v>
      </c>
      <c r="T107" s="59">
        <v>0</v>
      </c>
      <c r="U107" s="59">
        <v>0</v>
      </c>
      <c r="V107" s="59">
        <v>0</v>
      </c>
      <c r="W107" s="59">
        <v>0</v>
      </c>
      <c r="X107" s="59">
        <v>0</v>
      </c>
      <c r="Y107" s="59">
        <v>0</v>
      </c>
      <c r="Z107" s="59">
        <v>0</v>
      </c>
      <c r="AA107" s="59">
        <v>0</v>
      </c>
      <c r="AB107" s="59">
        <v>0</v>
      </c>
      <c r="AC107" s="59">
        <v>0</v>
      </c>
      <c r="AD107" s="59">
        <v>0</v>
      </c>
      <c r="AE107" s="59">
        <v>0</v>
      </c>
      <c r="AF107" s="59">
        <v>0</v>
      </c>
      <c r="AG107" s="59">
        <v>0</v>
      </c>
      <c r="AH107" s="59">
        <v>0</v>
      </c>
      <c r="AI107" s="59">
        <v>0</v>
      </c>
      <c r="AJ107" s="59">
        <v>0</v>
      </c>
      <c r="AK107" s="59">
        <v>0</v>
      </c>
      <c r="AL107" s="59">
        <v>0</v>
      </c>
      <c r="AM107" s="59">
        <v>0</v>
      </c>
      <c r="AN107" s="59">
        <v>0</v>
      </c>
      <c r="AO107" s="59">
        <v>0</v>
      </c>
      <c r="AP107" s="59">
        <v>0</v>
      </c>
      <c r="AQ107" s="59">
        <v>0</v>
      </c>
      <c r="AR107" s="59">
        <v>0</v>
      </c>
      <c r="AS107" s="59">
        <v>0</v>
      </c>
      <c r="AT107" s="59">
        <v>0</v>
      </c>
      <c r="AU107" s="59">
        <v>0</v>
      </c>
      <c r="AV107" s="59">
        <v>0</v>
      </c>
      <c r="AW107" s="59">
        <v>0</v>
      </c>
      <c r="AX107" s="59">
        <v>0</v>
      </c>
      <c r="AY107" s="59">
        <v>0</v>
      </c>
      <c r="AZ107" s="59">
        <v>0</v>
      </c>
      <c r="BA107" s="59">
        <v>0</v>
      </c>
      <c r="BB107" s="59">
        <v>0</v>
      </c>
      <c r="BC107" s="59">
        <v>0</v>
      </c>
      <c r="BD107" s="59">
        <v>0</v>
      </c>
      <c r="BE107" s="59">
        <v>0</v>
      </c>
      <c r="BF107" s="59">
        <v>0</v>
      </c>
      <c r="BG107" s="59">
        <v>0</v>
      </c>
      <c r="BH107" s="59">
        <v>0</v>
      </c>
      <c r="BI107" s="59">
        <v>0</v>
      </c>
      <c r="BJ107" s="59">
        <v>0</v>
      </c>
      <c r="BK107" s="59">
        <v>0</v>
      </c>
      <c r="BL107" s="59">
        <v>0</v>
      </c>
      <c r="BM107" s="59">
        <v>0</v>
      </c>
      <c r="BN107" s="59">
        <v>0</v>
      </c>
      <c r="BO107" s="59">
        <v>0</v>
      </c>
      <c r="BP107" s="59">
        <v>0</v>
      </c>
      <c r="BQ107" s="59">
        <v>0</v>
      </c>
      <c r="BR107" s="59">
        <v>0</v>
      </c>
      <c r="BS107" s="59">
        <v>0.1</v>
      </c>
      <c r="BT107" s="59">
        <v>0.10299999999999999</v>
      </c>
      <c r="BU107" s="59">
        <v>3.2000000000000001E-2</v>
      </c>
      <c r="BV107" s="59">
        <v>3.9E-2</v>
      </c>
      <c r="BW107" s="59">
        <v>6.3E-2</v>
      </c>
      <c r="BX107" s="59">
        <v>2.4E-2</v>
      </c>
      <c r="BY107" s="59">
        <v>0.308</v>
      </c>
      <c r="BZ107" s="59">
        <v>0.10299999999999999</v>
      </c>
    </row>
    <row r="108" spans="1:78" ht="25.5" x14ac:dyDescent="0.25">
      <c r="A108" s="58" t="s">
        <v>358</v>
      </c>
      <c r="B108" s="56" t="s">
        <v>359</v>
      </c>
      <c r="AF108" s="59">
        <v>48.026000000000003</v>
      </c>
      <c r="AG108" s="59">
        <v>57.17</v>
      </c>
      <c r="AH108" s="59">
        <v>67.933999999999997</v>
      </c>
      <c r="AI108" s="59">
        <v>79.430999999999997</v>
      </c>
      <c r="AJ108" s="59">
        <v>96.942999999999998</v>
      </c>
      <c r="AK108" s="59">
        <v>106.015</v>
      </c>
      <c r="AL108" s="59">
        <v>112.154</v>
      </c>
      <c r="AM108" s="59">
        <v>116.26</v>
      </c>
      <c r="AN108" s="59">
        <v>119.393</v>
      </c>
      <c r="AO108" s="59">
        <v>126.437</v>
      </c>
      <c r="AP108" s="59">
        <v>132.71899999999999</v>
      </c>
      <c r="AQ108" s="59">
        <v>142.399</v>
      </c>
      <c r="AR108" s="59">
        <v>149.774</v>
      </c>
      <c r="AS108" s="59">
        <v>157.56800000000001</v>
      </c>
      <c r="AT108" s="59">
        <v>170.50700000000001</v>
      </c>
      <c r="AU108" s="59">
        <v>179.852</v>
      </c>
      <c r="AV108" s="59">
        <v>180.017</v>
      </c>
      <c r="AW108" s="59">
        <v>182.55600000000001</v>
      </c>
      <c r="AX108" s="59">
        <v>188.46899999999999</v>
      </c>
      <c r="AY108" s="59">
        <v>190.57</v>
      </c>
      <c r="AZ108" s="59">
        <v>192.95400000000001</v>
      </c>
      <c r="BA108" s="59">
        <v>199.14</v>
      </c>
      <c r="BB108" s="59">
        <v>204.40600000000001</v>
      </c>
      <c r="BC108" s="59">
        <v>215.65199999999999</v>
      </c>
      <c r="BD108" s="59">
        <v>231.46199999999999</v>
      </c>
      <c r="BE108" s="59">
        <v>242.54</v>
      </c>
      <c r="BF108" s="59">
        <v>251.69</v>
      </c>
      <c r="BG108" s="59">
        <v>263.17</v>
      </c>
      <c r="BH108" s="59">
        <v>347.18</v>
      </c>
      <c r="BI108" s="59">
        <v>355.125</v>
      </c>
      <c r="BJ108" s="59">
        <v>372.17599999999999</v>
      </c>
      <c r="BK108" s="59">
        <v>381.94</v>
      </c>
      <c r="BL108" s="59">
        <v>433.70400000000001</v>
      </c>
      <c r="BM108" s="59">
        <v>416.36599999999999</v>
      </c>
      <c r="BN108" s="59">
        <v>433.52100000000002</v>
      </c>
      <c r="BO108" s="59">
        <v>441.67700000000002</v>
      </c>
      <c r="BP108" s="59">
        <v>441.62900000000002</v>
      </c>
      <c r="BQ108" s="59">
        <v>445.76</v>
      </c>
      <c r="BR108" s="59">
        <v>444.03100000000001</v>
      </c>
      <c r="BS108" s="59">
        <v>463.16300000000001</v>
      </c>
      <c r="BT108" s="59">
        <v>464.20600000000002</v>
      </c>
      <c r="BU108" s="59">
        <v>447.97699999999998</v>
      </c>
      <c r="BV108" s="59">
        <v>483.59199999999998</v>
      </c>
      <c r="BW108" s="59">
        <v>446.60599999999999</v>
      </c>
      <c r="BX108" s="59">
        <v>483.26799999999997</v>
      </c>
      <c r="BY108" s="59">
        <v>484.78300000000002</v>
      </c>
      <c r="BZ108" s="59">
        <v>480.22199999999998</v>
      </c>
    </row>
    <row r="109" spans="1:78" ht="25.5" x14ac:dyDescent="0.25">
      <c r="A109" s="58" t="s">
        <v>360</v>
      </c>
      <c r="B109" s="56" t="s">
        <v>361</v>
      </c>
      <c r="BK109" s="59">
        <v>78.575000000000003</v>
      </c>
      <c r="BL109" s="59">
        <v>113.511</v>
      </c>
      <c r="BM109" s="59">
        <v>85.903000000000006</v>
      </c>
      <c r="BN109" s="59">
        <v>85.971000000000004</v>
      </c>
      <c r="BO109" s="59">
        <v>87.088999999999999</v>
      </c>
      <c r="BP109" s="59">
        <v>86.706000000000003</v>
      </c>
      <c r="BQ109" s="59">
        <v>77.918999999999997</v>
      </c>
      <c r="BR109" s="59">
        <v>81.744</v>
      </c>
      <c r="BS109" s="59">
        <v>82.747</v>
      </c>
      <c r="BT109" s="59">
        <v>79.238</v>
      </c>
      <c r="BU109" s="59">
        <v>80.691999999999993</v>
      </c>
      <c r="BV109" s="59">
        <v>88.069000000000003</v>
      </c>
      <c r="BW109" s="59">
        <v>89.75</v>
      </c>
      <c r="BX109" s="59">
        <v>94.066000000000003</v>
      </c>
      <c r="BY109" s="59">
        <v>93.673000000000002</v>
      </c>
      <c r="BZ109" s="59">
        <v>90.614999999999995</v>
      </c>
    </row>
    <row r="110" spans="1:78" ht="25.5" x14ac:dyDescent="0.25">
      <c r="A110" s="58" t="s">
        <v>362</v>
      </c>
      <c r="B110" s="56" t="s">
        <v>363</v>
      </c>
      <c r="BK110" s="59">
        <v>303.36500000000001</v>
      </c>
      <c r="BL110" s="59">
        <v>320.19299999999998</v>
      </c>
      <c r="BM110" s="59">
        <v>330.46300000000002</v>
      </c>
      <c r="BN110" s="59">
        <v>347.55</v>
      </c>
      <c r="BO110" s="59">
        <v>354.58800000000002</v>
      </c>
      <c r="BP110" s="59">
        <v>354.923</v>
      </c>
      <c r="BQ110" s="59">
        <v>367.84100000000001</v>
      </c>
      <c r="BR110" s="59">
        <v>362.286</v>
      </c>
      <c r="BS110" s="59">
        <v>380.41500000000002</v>
      </c>
      <c r="BT110" s="59">
        <v>384.96800000000002</v>
      </c>
      <c r="BU110" s="59">
        <v>367.28500000000003</v>
      </c>
      <c r="BV110" s="59">
        <v>395.52300000000002</v>
      </c>
      <c r="BW110" s="59">
        <v>356.85599999999999</v>
      </c>
      <c r="BX110" s="59">
        <v>389.202</v>
      </c>
      <c r="BY110" s="59">
        <v>391.11</v>
      </c>
      <c r="BZ110" s="59">
        <v>389.60700000000003</v>
      </c>
    </row>
    <row r="111" spans="1:78" x14ac:dyDescent="0.25">
      <c r="A111" s="58" t="s">
        <v>364</v>
      </c>
      <c r="B111" s="56" t="s">
        <v>365</v>
      </c>
    </row>
    <row r="112" spans="1:78" ht="25.5" x14ac:dyDescent="0.25">
      <c r="A112" s="58" t="s">
        <v>366</v>
      </c>
      <c r="B112" s="56" t="s">
        <v>367</v>
      </c>
      <c r="C112" s="59">
        <v>0.128</v>
      </c>
      <c r="D112" s="59">
        <v>8.7999999999999995E-2</v>
      </c>
      <c r="E112" s="59">
        <v>0.104</v>
      </c>
      <c r="F112" s="59">
        <v>0.16300000000000001</v>
      </c>
      <c r="G112" s="59">
        <v>0.17399999999999999</v>
      </c>
      <c r="H112" s="59">
        <v>0.2</v>
      </c>
      <c r="I112" s="59">
        <v>0.191</v>
      </c>
      <c r="J112" s="59">
        <v>0.19400000000000001</v>
      </c>
      <c r="K112" s="59">
        <v>0.19500000000000001</v>
      </c>
      <c r="L112" s="59">
        <v>0.22700000000000001</v>
      </c>
      <c r="M112" s="59">
        <v>0.35799999999999998</v>
      </c>
      <c r="N112" s="59">
        <v>0.38</v>
      </c>
      <c r="O112" s="59">
        <v>0.42</v>
      </c>
      <c r="P112" s="59">
        <v>0.39400000000000002</v>
      </c>
      <c r="Q112" s="59">
        <v>0.34499999999999997</v>
      </c>
      <c r="R112" s="59">
        <v>0.371</v>
      </c>
      <c r="S112" s="59">
        <v>0.377</v>
      </c>
      <c r="T112" s="59">
        <v>0.38200000000000001</v>
      </c>
      <c r="U112" s="59">
        <v>0.41099999999999998</v>
      </c>
      <c r="V112" s="59">
        <v>0.43099999999999999</v>
      </c>
      <c r="W112" s="59">
        <v>0.51200000000000001</v>
      </c>
      <c r="X112" s="59">
        <v>0.66400000000000003</v>
      </c>
      <c r="Y112" s="59">
        <v>0.77600000000000002</v>
      </c>
      <c r="Z112" s="59">
        <v>0.85899999999999999</v>
      </c>
      <c r="AA112" s="59">
        <v>1.004</v>
      </c>
      <c r="AB112" s="59">
        <v>1.0720000000000001</v>
      </c>
      <c r="AC112" s="59">
        <v>0.90300000000000002</v>
      </c>
      <c r="AD112" s="59">
        <v>1.02</v>
      </c>
      <c r="AE112" s="59">
        <v>1.2070000000000001</v>
      </c>
      <c r="AF112" s="59">
        <v>1.375</v>
      </c>
      <c r="AG112" s="59">
        <v>1.629</v>
      </c>
      <c r="AH112" s="59">
        <v>1.891</v>
      </c>
      <c r="AI112" s="59">
        <v>2.0150000000000001</v>
      </c>
      <c r="AJ112" s="59">
        <v>2.8180000000000001</v>
      </c>
      <c r="AK112" s="59">
        <v>3.0790000000000002</v>
      </c>
      <c r="AL112" s="59">
        <v>2.9020000000000001</v>
      </c>
      <c r="AM112" s="59">
        <v>3.7770000000000001</v>
      </c>
      <c r="AN112" s="59">
        <v>3.375</v>
      </c>
      <c r="AO112" s="59">
        <v>3.5329999999999999</v>
      </c>
      <c r="AP112" s="59">
        <v>3.5539999999999998</v>
      </c>
      <c r="AQ112" s="59">
        <v>3.766</v>
      </c>
      <c r="AR112" s="59">
        <v>3.7389999999999999</v>
      </c>
      <c r="AS112" s="59">
        <v>4.8739999999999997</v>
      </c>
      <c r="AT112" s="59">
        <v>4.5750000000000002</v>
      </c>
      <c r="AU112" s="59">
        <v>4.4770000000000003</v>
      </c>
      <c r="AV112" s="59">
        <v>4.5990000000000002</v>
      </c>
      <c r="AW112" s="59">
        <v>4.4409999999999998</v>
      </c>
      <c r="AX112" s="59">
        <v>4.0910000000000002</v>
      </c>
      <c r="AY112" s="59">
        <v>3.871</v>
      </c>
      <c r="AZ112" s="59">
        <v>4.0179999999999998</v>
      </c>
      <c r="BA112" s="59">
        <v>3.81</v>
      </c>
      <c r="BB112" s="59">
        <v>4.4370000000000003</v>
      </c>
      <c r="BC112" s="59">
        <v>4.3470000000000004</v>
      </c>
      <c r="BD112" s="59">
        <v>4.718</v>
      </c>
      <c r="BE112" s="59">
        <v>4.5090000000000003</v>
      </c>
      <c r="BF112" s="59">
        <v>5.3710000000000004</v>
      </c>
      <c r="BG112" s="59">
        <v>5.8529999999999998</v>
      </c>
      <c r="BH112" s="59">
        <v>6.2240000000000002</v>
      </c>
      <c r="BI112" s="59">
        <v>6.8440000000000003</v>
      </c>
      <c r="BJ112" s="59">
        <v>7.5529999999999999</v>
      </c>
      <c r="BK112" s="59">
        <v>7.8</v>
      </c>
      <c r="BL112" s="59">
        <v>8.34</v>
      </c>
      <c r="BM112" s="59">
        <v>8.2759999999999998</v>
      </c>
      <c r="BN112" s="59">
        <v>8.1959999999999997</v>
      </c>
      <c r="BO112" s="59">
        <v>8.625</v>
      </c>
      <c r="BP112" s="59">
        <v>8.2140000000000004</v>
      </c>
      <c r="BQ112" s="59">
        <v>8.0370000000000008</v>
      </c>
      <c r="BR112" s="59">
        <v>8.2840000000000007</v>
      </c>
      <c r="BS112" s="59">
        <v>8.4930000000000003</v>
      </c>
      <c r="BT112" s="59">
        <v>8.6519999999999992</v>
      </c>
      <c r="BU112" s="59">
        <v>9.1219999999999999</v>
      </c>
      <c r="BV112" s="59">
        <v>9.6110000000000007</v>
      </c>
      <c r="BW112" s="59">
        <v>10.138999999999999</v>
      </c>
      <c r="BX112" s="59">
        <v>11.211</v>
      </c>
      <c r="BY112" s="59">
        <v>10.744999999999999</v>
      </c>
      <c r="BZ112" s="59">
        <v>10.609</v>
      </c>
    </row>
    <row r="113" spans="1:78" x14ac:dyDescent="0.25">
      <c r="A113" s="58" t="s">
        <v>368</v>
      </c>
      <c r="B113" s="56" t="s">
        <v>369</v>
      </c>
      <c r="C113" s="59">
        <v>0.111</v>
      </c>
      <c r="D113" s="59">
        <v>0.123</v>
      </c>
      <c r="E113" s="59">
        <v>0.14299999999999999</v>
      </c>
      <c r="F113" s="59">
        <v>0.161</v>
      </c>
      <c r="G113" s="59">
        <v>0.17199999999999999</v>
      </c>
      <c r="H113" s="59">
        <v>0.17599999999999999</v>
      </c>
      <c r="I113" s="59">
        <v>0.17899999999999999</v>
      </c>
      <c r="J113" s="59">
        <v>0.19700000000000001</v>
      </c>
      <c r="K113" s="59">
        <v>0.216</v>
      </c>
      <c r="L113" s="59">
        <v>0.23499999999999999</v>
      </c>
      <c r="M113" s="59">
        <v>0.216</v>
      </c>
      <c r="N113" s="59">
        <v>0.30499999999999999</v>
      </c>
      <c r="O113" s="59">
        <v>0.33800000000000002</v>
      </c>
      <c r="P113" s="59">
        <v>0.33300000000000002</v>
      </c>
      <c r="Q113" s="59">
        <v>0.312</v>
      </c>
      <c r="R113" s="59">
        <v>0.40400000000000003</v>
      </c>
      <c r="S113" s="59">
        <v>0.51</v>
      </c>
      <c r="T113" s="59">
        <v>0.51400000000000001</v>
      </c>
      <c r="U113" s="59">
        <v>0.58199999999999996</v>
      </c>
      <c r="V113" s="59">
        <v>0.72599999999999998</v>
      </c>
      <c r="W113" s="59">
        <v>0.877</v>
      </c>
      <c r="X113" s="59">
        <v>0.99</v>
      </c>
      <c r="Y113" s="59">
        <v>1.1200000000000001</v>
      </c>
      <c r="Z113" s="59">
        <v>0.81299999999999994</v>
      </c>
      <c r="AA113" s="59">
        <v>0.89700000000000002</v>
      </c>
      <c r="AB113" s="59">
        <v>1.0780000000000001</v>
      </c>
      <c r="AC113" s="59">
        <v>1.77</v>
      </c>
      <c r="AD113" s="59">
        <v>2.0009999999999999</v>
      </c>
      <c r="AE113" s="59">
        <v>2.1589999999999998</v>
      </c>
      <c r="AF113" s="59">
        <v>2.7330000000000001</v>
      </c>
      <c r="AG113" s="59">
        <v>3.048</v>
      </c>
      <c r="AH113" s="59">
        <v>3.2429999999999999</v>
      </c>
      <c r="AI113" s="59">
        <v>4.266</v>
      </c>
      <c r="AJ113" s="59">
        <v>4.92</v>
      </c>
      <c r="AK113" s="59">
        <v>5.673</v>
      </c>
      <c r="AL113" s="59">
        <v>7.125</v>
      </c>
      <c r="AM113" s="59">
        <v>7.7839999999999998</v>
      </c>
      <c r="AN113" s="59">
        <v>7.3049999999999997</v>
      </c>
      <c r="AO113" s="59">
        <v>7.8230000000000004</v>
      </c>
      <c r="AP113" s="59">
        <v>8.6720000000000006</v>
      </c>
      <c r="AQ113" s="59">
        <v>9.4009999999999998</v>
      </c>
      <c r="AR113" s="59">
        <v>11.334</v>
      </c>
      <c r="AS113" s="59">
        <v>11.613</v>
      </c>
      <c r="AT113" s="59">
        <v>14.041</v>
      </c>
      <c r="AU113" s="59">
        <v>15.077999999999999</v>
      </c>
      <c r="AV113" s="59">
        <v>16.099</v>
      </c>
      <c r="AW113" s="59">
        <v>17.416</v>
      </c>
      <c r="AX113" s="59">
        <v>17.489000000000001</v>
      </c>
      <c r="AY113" s="59">
        <v>17.477</v>
      </c>
      <c r="AZ113" s="59">
        <v>18.248000000000001</v>
      </c>
      <c r="BA113" s="59">
        <v>19.018999999999998</v>
      </c>
      <c r="BB113" s="59">
        <v>20.448</v>
      </c>
      <c r="BC113" s="59">
        <v>22.95</v>
      </c>
      <c r="BD113" s="59">
        <v>24.898</v>
      </c>
      <c r="BE113" s="59">
        <v>26.452999999999999</v>
      </c>
      <c r="BF113" s="59">
        <v>26.555</v>
      </c>
      <c r="BG113" s="59">
        <v>27.79</v>
      </c>
      <c r="BH113" s="59">
        <v>30.32</v>
      </c>
      <c r="BI113" s="59">
        <v>32.173000000000002</v>
      </c>
      <c r="BJ113" s="59">
        <v>33.383000000000003</v>
      </c>
      <c r="BK113" s="59">
        <v>35.231000000000002</v>
      </c>
      <c r="BL113" s="59">
        <v>37.554000000000002</v>
      </c>
      <c r="BM113" s="59">
        <v>37.563000000000002</v>
      </c>
      <c r="BN113" s="59">
        <v>38.670999999999999</v>
      </c>
      <c r="BO113" s="59">
        <v>39.409999999999997</v>
      </c>
      <c r="BP113" s="59">
        <v>39.817999999999998</v>
      </c>
      <c r="BQ113" s="59">
        <v>40.47</v>
      </c>
      <c r="BR113" s="59">
        <v>41.48</v>
      </c>
      <c r="BS113" s="59">
        <v>44.07</v>
      </c>
      <c r="BT113" s="59">
        <v>44.362000000000002</v>
      </c>
      <c r="BU113" s="59">
        <v>45.713000000000001</v>
      </c>
      <c r="BV113" s="59">
        <v>49.423000000000002</v>
      </c>
      <c r="BW113" s="59">
        <v>51.311999999999998</v>
      </c>
      <c r="BX113" s="59">
        <v>55.305</v>
      </c>
      <c r="BY113" s="59">
        <v>58.042999999999999</v>
      </c>
      <c r="BZ113" s="59">
        <v>58.82</v>
      </c>
    </row>
    <row r="114" spans="1:78" x14ac:dyDescent="0.25">
      <c r="A114" s="58" t="s">
        <v>370</v>
      </c>
      <c r="B114" s="56" t="s">
        <v>371</v>
      </c>
      <c r="AF114" s="59">
        <v>1.62</v>
      </c>
      <c r="AG114" s="59">
        <v>1.802</v>
      </c>
      <c r="AH114" s="59">
        <v>1.9219999999999999</v>
      </c>
      <c r="AI114" s="59">
        <v>2.5920000000000001</v>
      </c>
      <c r="AJ114" s="59">
        <v>3.02</v>
      </c>
      <c r="AK114" s="59">
        <v>3.2909999999999999</v>
      </c>
      <c r="AL114" s="59">
        <v>4.3869999999999996</v>
      </c>
      <c r="AM114" s="59">
        <v>4.702</v>
      </c>
      <c r="AN114" s="59">
        <v>4.5990000000000002</v>
      </c>
      <c r="AO114" s="59">
        <v>4.9279999999999999</v>
      </c>
      <c r="AP114" s="59">
        <v>5.3579999999999997</v>
      </c>
      <c r="AQ114" s="59">
        <v>5.7869999999999999</v>
      </c>
      <c r="AR114" s="59">
        <v>7.1050000000000004</v>
      </c>
      <c r="AS114" s="59">
        <v>7.1760000000000002</v>
      </c>
      <c r="AT114" s="59">
        <v>8.4779999999999998</v>
      </c>
      <c r="AU114" s="59">
        <v>10.29</v>
      </c>
      <c r="AV114" s="59">
        <v>10.91</v>
      </c>
      <c r="AW114" s="59">
        <v>11.722</v>
      </c>
      <c r="AX114" s="59">
        <v>12.615</v>
      </c>
      <c r="AY114" s="59">
        <v>13.164</v>
      </c>
      <c r="AZ114" s="59">
        <v>14.025</v>
      </c>
      <c r="BA114" s="59">
        <v>14.736000000000001</v>
      </c>
      <c r="BB114" s="59">
        <v>15.571</v>
      </c>
      <c r="BC114" s="59">
        <v>16.824999999999999</v>
      </c>
      <c r="BD114" s="59">
        <v>17.459</v>
      </c>
      <c r="BE114" s="59">
        <v>19.795999999999999</v>
      </c>
      <c r="BF114" s="59">
        <v>20.611999999999998</v>
      </c>
      <c r="BG114" s="59">
        <v>21.425999999999998</v>
      </c>
      <c r="BH114" s="59">
        <v>24.015000000000001</v>
      </c>
      <c r="BI114" s="59">
        <v>24.777999999999999</v>
      </c>
      <c r="BJ114" s="59">
        <v>26.193000000000001</v>
      </c>
      <c r="BK114" s="59">
        <v>27.626999999999999</v>
      </c>
      <c r="BL114" s="59">
        <v>29.388000000000002</v>
      </c>
      <c r="BM114" s="59">
        <v>29.832999999999998</v>
      </c>
      <c r="BN114" s="59">
        <v>30.545000000000002</v>
      </c>
      <c r="BO114" s="59">
        <v>31.312000000000001</v>
      </c>
      <c r="BP114" s="59">
        <v>31.803999999999998</v>
      </c>
      <c r="BQ114" s="59">
        <v>32.283999999999999</v>
      </c>
      <c r="BR114" s="59">
        <v>33.078000000000003</v>
      </c>
      <c r="BS114" s="59">
        <v>34.354999999999997</v>
      </c>
      <c r="BT114" s="59">
        <v>34.968000000000004</v>
      </c>
      <c r="BU114" s="59">
        <v>35.801000000000002</v>
      </c>
      <c r="BV114" s="59">
        <v>38.018000000000001</v>
      </c>
      <c r="BW114" s="59">
        <v>40.029000000000003</v>
      </c>
      <c r="BX114" s="59">
        <v>43.103000000000002</v>
      </c>
      <c r="BY114" s="59">
        <v>46.075000000000003</v>
      </c>
      <c r="BZ114" s="59">
        <v>48.2</v>
      </c>
    </row>
    <row r="115" spans="1:78" x14ac:dyDescent="0.25">
      <c r="A115" s="58" t="s">
        <v>372</v>
      </c>
      <c r="B115" s="56" t="s">
        <v>373</v>
      </c>
      <c r="AF115" s="59">
        <v>1.1140000000000001</v>
      </c>
      <c r="AG115" s="59">
        <v>1.2450000000000001</v>
      </c>
      <c r="AH115" s="59">
        <v>1.321</v>
      </c>
      <c r="AI115" s="59">
        <v>1.6739999999999999</v>
      </c>
      <c r="AJ115" s="59">
        <v>1.9</v>
      </c>
      <c r="AK115" s="59">
        <v>2.3820000000000001</v>
      </c>
      <c r="AL115" s="59">
        <v>2.738</v>
      </c>
      <c r="AM115" s="59">
        <v>3.0819999999999999</v>
      </c>
      <c r="AN115" s="59">
        <v>2.706</v>
      </c>
      <c r="AO115" s="59">
        <v>2.8959999999999999</v>
      </c>
      <c r="AP115" s="59">
        <v>3.3140000000000001</v>
      </c>
      <c r="AQ115" s="59">
        <v>3.6139999999999999</v>
      </c>
      <c r="AR115" s="59">
        <v>4.2279999999999998</v>
      </c>
      <c r="AS115" s="59">
        <v>4.4370000000000003</v>
      </c>
      <c r="AT115" s="59">
        <v>5.5640000000000001</v>
      </c>
      <c r="AU115" s="59">
        <v>4.7880000000000003</v>
      </c>
      <c r="AV115" s="59">
        <v>5.1890000000000001</v>
      </c>
      <c r="AW115" s="59">
        <v>5.694</v>
      </c>
      <c r="AX115" s="59">
        <v>4.875</v>
      </c>
      <c r="AY115" s="59">
        <v>4.3129999999999997</v>
      </c>
      <c r="AZ115" s="59">
        <v>4.2220000000000004</v>
      </c>
      <c r="BA115" s="59">
        <v>4.2830000000000004</v>
      </c>
      <c r="BB115" s="59">
        <v>4.8769999999999998</v>
      </c>
      <c r="BC115" s="59">
        <v>6.125</v>
      </c>
      <c r="BD115" s="59">
        <v>7.4390000000000001</v>
      </c>
      <c r="BE115" s="59">
        <v>6.6580000000000004</v>
      </c>
      <c r="BF115" s="59">
        <v>5.9429999999999996</v>
      </c>
      <c r="BG115" s="59">
        <v>6.3639999999999999</v>
      </c>
      <c r="BH115" s="59">
        <v>6.3040000000000003</v>
      </c>
      <c r="BI115" s="59">
        <v>7.3959999999999999</v>
      </c>
      <c r="BJ115" s="59">
        <v>7.19</v>
      </c>
      <c r="BK115" s="59">
        <v>7.6040000000000001</v>
      </c>
      <c r="BL115" s="59">
        <v>8.1660000000000004</v>
      </c>
      <c r="BM115" s="59">
        <v>7.7309999999999999</v>
      </c>
      <c r="BN115" s="59">
        <v>8.1270000000000007</v>
      </c>
      <c r="BO115" s="59">
        <v>8.0980000000000008</v>
      </c>
      <c r="BP115" s="59">
        <v>8.0139999999999993</v>
      </c>
      <c r="BQ115" s="59">
        <v>8.1859999999999999</v>
      </c>
      <c r="BR115" s="59">
        <v>8.4030000000000005</v>
      </c>
      <c r="BS115" s="59">
        <v>9.7149999999999999</v>
      </c>
      <c r="BT115" s="59">
        <v>9.3940000000000001</v>
      </c>
      <c r="BU115" s="59">
        <v>9.9120000000000008</v>
      </c>
      <c r="BV115" s="59">
        <v>11.404999999999999</v>
      </c>
      <c r="BW115" s="59">
        <v>11.282999999999999</v>
      </c>
      <c r="BX115" s="59">
        <v>12.202</v>
      </c>
      <c r="BY115" s="59">
        <v>11.968</v>
      </c>
      <c r="BZ115" s="59">
        <v>10.62</v>
      </c>
    </row>
    <row r="116" spans="1:78" ht="25.5" x14ac:dyDescent="0.25">
      <c r="A116" s="58" t="s">
        <v>374</v>
      </c>
      <c r="B116" s="56" t="s">
        <v>375</v>
      </c>
      <c r="C116" s="59">
        <v>0</v>
      </c>
      <c r="D116" s="59">
        <v>0</v>
      </c>
      <c r="E116" s="59">
        <v>0</v>
      </c>
      <c r="F116" s="59">
        <v>0</v>
      </c>
      <c r="G116" s="59">
        <v>0</v>
      </c>
      <c r="H116" s="59">
        <v>0</v>
      </c>
      <c r="I116" s="59">
        <v>0</v>
      </c>
      <c r="J116" s="59">
        <v>0</v>
      </c>
      <c r="K116" s="59">
        <v>0</v>
      </c>
      <c r="L116" s="59">
        <v>0</v>
      </c>
      <c r="M116" s="59">
        <v>0</v>
      </c>
      <c r="N116" s="59">
        <v>0</v>
      </c>
      <c r="O116" s="59">
        <v>0</v>
      </c>
      <c r="P116" s="59">
        <v>0</v>
      </c>
      <c r="Q116" s="59">
        <v>0</v>
      </c>
      <c r="R116" s="59">
        <v>0</v>
      </c>
      <c r="S116" s="59">
        <v>0</v>
      </c>
      <c r="T116" s="59">
        <v>0</v>
      </c>
      <c r="U116" s="59">
        <v>0</v>
      </c>
      <c r="V116" s="59">
        <v>0</v>
      </c>
      <c r="W116" s="59">
        <v>0</v>
      </c>
      <c r="X116" s="59">
        <v>0</v>
      </c>
      <c r="Y116" s="59">
        <v>0</v>
      </c>
      <c r="Z116" s="59">
        <v>0</v>
      </c>
      <c r="AA116" s="59">
        <v>0</v>
      </c>
      <c r="AB116" s="59">
        <v>0</v>
      </c>
      <c r="AC116" s="59">
        <v>0.68</v>
      </c>
      <c r="AD116" s="59">
        <v>0.76400000000000001</v>
      </c>
      <c r="AE116" s="59">
        <v>0.72599999999999998</v>
      </c>
      <c r="AF116" s="59">
        <v>1.2609999999999999</v>
      </c>
      <c r="AG116" s="59">
        <v>1.6919999999999999</v>
      </c>
      <c r="AH116" s="59">
        <v>1.587</v>
      </c>
      <c r="AI116" s="59">
        <v>2.2320000000000002</v>
      </c>
      <c r="AJ116" s="59">
        <v>2.8460000000000001</v>
      </c>
      <c r="AK116" s="59">
        <v>3.2160000000000002</v>
      </c>
      <c r="AL116" s="59">
        <v>3.2669999999999999</v>
      </c>
      <c r="AM116" s="59">
        <v>3.8540000000000001</v>
      </c>
      <c r="AN116" s="59">
        <v>5.4370000000000003</v>
      </c>
      <c r="AO116" s="59">
        <v>5.8639999999999999</v>
      </c>
      <c r="AP116" s="59">
        <v>7.9269999999999996</v>
      </c>
      <c r="AQ116" s="59">
        <v>7.3159999999999998</v>
      </c>
      <c r="AR116" s="59">
        <v>6.6929999999999996</v>
      </c>
      <c r="AS116" s="59">
        <v>9.3520000000000003</v>
      </c>
      <c r="AT116" s="59">
        <v>9.2810000000000006</v>
      </c>
      <c r="AU116" s="59">
        <v>9.99</v>
      </c>
      <c r="AV116" s="59">
        <v>10.898</v>
      </c>
      <c r="AW116" s="59">
        <v>10.178000000000001</v>
      </c>
      <c r="AX116" s="59">
        <v>10.801</v>
      </c>
      <c r="AY116" s="59">
        <v>11.75</v>
      </c>
      <c r="AZ116" s="59">
        <v>12.500999999999999</v>
      </c>
      <c r="BA116" s="59">
        <v>12.347</v>
      </c>
      <c r="BB116" s="59">
        <v>12.877000000000001</v>
      </c>
      <c r="BC116" s="59">
        <v>12.909000000000001</v>
      </c>
      <c r="BD116" s="59">
        <v>13.193</v>
      </c>
      <c r="BE116" s="59">
        <v>14.923</v>
      </c>
      <c r="BF116" s="59">
        <v>13.933999999999999</v>
      </c>
      <c r="BG116" s="59">
        <v>16.195</v>
      </c>
      <c r="BH116" s="59">
        <v>15.887</v>
      </c>
      <c r="BI116" s="59">
        <v>15.374000000000001</v>
      </c>
      <c r="BJ116" s="59">
        <v>16.620999999999999</v>
      </c>
      <c r="BK116" s="59">
        <v>18.327999999999999</v>
      </c>
      <c r="BL116" s="59">
        <v>17.597999999999999</v>
      </c>
      <c r="BM116" s="59">
        <v>18.231000000000002</v>
      </c>
      <c r="BN116" s="59">
        <v>19.631</v>
      </c>
      <c r="BO116" s="59">
        <v>21.876000000000001</v>
      </c>
      <c r="BP116" s="59">
        <v>19.239999999999998</v>
      </c>
      <c r="BQ116" s="59">
        <v>19.356000000000002</v>
      </c>
      <c r="BR116" s="59">
        <v>20.358000000000001</v>
      </c>
      <c r="BS116" s="59">
        <v>16.323</v>
      </c>
      <c r="BT116" s="59">
        <v>20.593</v>
      </c>
      <c r="BU116" s="59">
        <v>21.024999999999999</v>
      </c>
      <c r="BV116" s="59">
        <v>23.690999999999999</v>
      </c>
      <c r="BW116" s="59">
        <v>26.442</v>
      </c>
      <c r="BX116" s="59">
        <v>24.24</v>
      </c>
      <c r="BY116" s="59">
        <v>23.876000000000001</v>
      </c>
      <c r="BZ116" s="59">
        <v>22.280999999999999</v>
      </c>
    </row>
    <row r="117" spans="1:78" x14ac:dyDescent="0.25">
      <c r="A117" s="58" t="s">
        <v>384</v>
      </c>
      <c r="B117" s="56" t="s">
        <v>385</v>
      </c>
      <c r="C117" s="59">
        <v>2.6059999999999999</v>
      </c>
      <c r="D117" s="59">
        <v>3.0739999999999998</v>
      </c>
      <c r="E117" s="59">
        <v>3.8980000000000001</v>
      </c>
      <c r="F117" s="59">
        <v>4.7190000000000003</v>
      </c>
      <c r="G117" s="59">
        <v>5.1950000000000003</v>
      </c>
      <c r="H117" s="59">
        <v>5.3769999999999998</v>
      </c>
      <c r="I117" s="59">
        <v>5.4249999999999998</v>
      </c>
      <c r="J117" s="59">
        <v>6.0140000000000002</v>
      </c>
      <c r="K117" s="59">
        <v>6.7480000000000002</v>
      </c>
      <c r="L117" s="59">
        <v>8.266</v>
      </c>
      <c r="M117" s="59">
        <v>9.5069999999999997</v>
      </c>
      <c r="N117" s="59">
        <v>10.131</v>
      </c>
      <c r="O117" s="59">
        <v>11.28</v>
      </c>
      <c r="P117" s="59">
        <v>12.388999999999999</v>
      </c>
      <c r="Q117" s="59">
        <v>14.311</v>
      </c>
      <c r="R117" s="59">
        <v>16.492999999999999</v>
      </c>
      <c r="S117" s="59">
        <v>17.821000000000002</v>
      </c>
      <c r="T117" s="59">
        <v>19.257999999999999</v>
      </c>
      <c r="U117" s="59">
        <v>20.376999999999999</v>
      </c>
      <c r="V117" s="59">
        <v>22.044</v>
      </c>
      <c r="W117" s="59">
        <v>26.292000000000002</v>
      </c>
      <c r="X117" s="59">
        <v>29.63</v>
      </c>
      <c r="Y117" s="59">
        <v>32.765999999999998</v>
      </c>
      <c r="Z117" s="59">
        <v>37.378</v>
      </c>
      <c r="AA117" s="59">
        <v>42.017000000000003</v>
      </c>
      <c r="AB117" s="59">
        <v>50.170999999999999</v>
      </c>
      <c r="AC117" s="59">
        <v>54.58</v>
      </c>
      <c r="AD117" s="59">
        <v>68.748999999999995</v>
      </c>
      <c r="AE117" s="59">
        <v>75.513999999999996</v>
      </c>
      <c r="AF117" s="59">
        <v>83.706999999999994</v>
      </c>
      <c r="AG117" s="59">
        <v>102.10599999999999</v>
      </c>
      <c r="AH117" s="59">
        <v>117.97499999999999</v>
      </c>
      <c r="AI117" s="59">
        <v>127.658</v>
      </c>
      <c r="AJ117" s="59">
        <v>149.42500000000001</v>
      </c>
      <c r="AK117" s="59">
        <v>165.38</v>
      </c>
      <c r="AL117" s="59">
        <v>180.76499999999999</v>
      </c>
      <c r="AM117" s="59">
        <v>191.56200000000001</v>
      </c>
      <c r="AN117" s="59">
        <v>201.10499999999999</v>
      </c>
      <c r="AO117" s="59">
        <v>218.34200000000001</v>
      </c>
      <c r="AP117" s="59">
        <v>231.33099999999999</v>
      </c>
      <c r="AQ117" s="59">
        <v>251.58099999999999</v>
      </c>
      <c r="AR117" s="59">
        <v>264.63499999999999</v>
      </c>
      <c r="AS117" s="59">
        <v>271.21300000000002</v>
      </c>
      <c r="AT117" s="59">
        <v>270.517</v>
      </c>
      <c r="AU117" s="59">
        <v>267.827</v>
      </c>
      <c r="AV117" s="59">
        <v>280.89400000000001</v>
      </c>
      <c r="AW117" s="59">
        <v>294.22300000000001</v>
      </c>
      <c r="AX117" s="59">
        <v>313.08300000000003</v>
      </c>
      <c r="AY117" s="59">
        <v>322.86200000000002</v>
      </c>
      <c r="AZ117" s="59">
        <v>340.89</v>
      </c>
      <c r="BA117" s="59">
        <v>366.82900000000001</v>
      </c>
      <c r="BB117" s="59">
        <v>383.74599999999998</v>
      </c>
      <c r="BC117" s="59">
        <v>394.90600000000001</v>
      </c>
      <c r="BD117" s="59">
        <v>387.70800000000003</v>
      </c>
      <c r="BE117" s="59">
        <v>390.17700000000002</v>
      </c>
      <c r="BF117" s="59">
        <v>415.27300000000002</v>
      </c>
      <c r="BG117" s="59">
        <v>437.46100000000001</v>
      </c>
      <c r="BH117" s="59">
        <v>469.09500000000003</v>
      </c>
      <c r="BI117" s="59">
        <v>483.03800000000001</v>
      </c>
      <c r="BJ117" s="59">
        <v>491.37</v>
      </c>
      <c r="BK117" s="59">
        <v>440.84899999999999</v>
      </c>
      <c r="BL117" s="59">
        <v>455.67700000000002</v>
      </c>
      <c r="BM117" s="59">
        <v>494.40899999999999</v>
      </c>
      <c r="BN117" s="59">
        <v>514.78099999999995</v>
      </c>
      <c r="BO117" s="59">
        <v>528.84400000000005</v>
      </c>
      <c r="BP117" s="59">
        <v>538.19399999999996</v>
      </c>
      <c r="BQ117" s="59">
        <v>552.21500000000003</v>
      </c>
      <c r="BR117" s="59">
        <v>562.255</v>
      </c>
      <c r="BS117" s="59">
        <v>596.48500000000001</v>
      </c>
      <c r="BT117" s="59">
        <v>614.37400000000002</v>
      </c>
      <c r="BU117" s="59">
        <v>630.99300000000005</v>
      </c>
      <c r="BV117" s="59">
        <v>504.279</v>
      </c>
      <c r="BW117" s="59">
        <v>582.149</v>
      </c>
      <c r="BX117" s="59">
        <v>657.68600000000004</v>
      </c>
      <c r="BY117" s="59">
        <v>665.23800000000006</v>
      </c>
      <c r="BZ117" s="59">
        <v>684.91300000000001</v>
      </c>
    </row>
    <row r="118" spans="1:78" x14ac:dyDescent="0.25">
      <c r="A118" s="58" t="s">
        <v>386</v>
      </c>
      <c r="B118" s="56" t="s">
        <v>387</v>
      </c>
      <c r="AF118" s="59">
        <v>72.875</v>
      </c>
      <c r="AG118" s="59">
        <v>89.546999999999997</v>
      </c>
      <c r="AH118" s="59">
        <v>103.011</v>
      </c>
      <c r="AI118" s="59">
        <v>110.125</v>
      </c>
      <c r="AJ118" s="59">
        <v>128.614</v>
      </c>
      <c r="AK118" s="59">
        <v>142.08000000000001</v>
      </c>
      <c r="AL118" s="59">
        <v>154.99299999999999</v>
      </c>
      <c r="AM118" s="59">
        <v>163.87200000000001</v>
      </c>
      <c r="AN118" s="59">
        <v>171.71700000000001</v>
      </c>
      <c r="AO118" s="59">
        <v>187.39099999999999</v>
      </c>
      <c r="AP118" s="59">
        <v>198.50899999999999</v>
      </c>
      <c r="AQ118" s="59">
        <v>216.73400000000001</v>
      </c>
      <c r="AR118" s="59">
        <v>228.44800000000001</v>
      </c>
      <c r="AS118" s="59">
        <v>232.30099999999999</v>
      </c>
      <c r="AT118" s="59">
        <v>230.05799999999999</v>
      </c>
      <c r="AU118" s="59">
        <v>225.72800000000001</v>
      </c>
      <c r="AV118" s="59">
        <v>237.39</v>
      </c>
      <c r="AW118" s="59">
        <v>249.56299999999999</v>
      </c>
      <c r="AX118" s="59">
        <v>267.13400000000001</v>
      </c>
      <c r="AY118" s="59">
        <v>275.69900000000001</v>
      </c>
      <c r="AZ118" s="59">
        <v>292.89100000000002</v>
      </c>
      <c r="BA118" s="59">
        <v>317.584</v>
      </c>
      <c r="BB118" s="59">
        <v>333.36900000000003</v>
      </c>
      <c r="BC118" s="59">
        <v>342.80599999999998</v>
      </c>
      <c r="BD118" s="59">
        <v>334.24599999999998</v>
      </c>
      <c r="BE118" s="59">
        <v>334.63299999999998</v>
      </c>
      <c r="BF118" s="59">
        <v>357.38600000000002</v>
      </c>
      <c r="BG118" s="59">
        <v>376.702</v>
      </c>
      <c r="BH118" s="59">
        <v>405.34899999999999</v>
      </c>
      <c r="BI118" s="59">
        <v>416.21699999999998</v>
      </c>
      <c r="BJ118" s="59">
        <v>421.12900000000002</v>
      </c>
      <c r="BK118" s="59">
        <v>368.74299999999999</v>
      </c>
      <c r="BL118" s="59">
        <v>380.55099999999999</v>
      </c>
      <c r="BM118" s="59">
        <v>415.88600000000002</v>
      </c>
      <c r="BN118" s="59">
        <v>433.75700000000001</v>
      </c>
      <c r="BO118" s="59">
        <v>446.315</v>
      </c>
      <c r="BP118" s="59">
        <v>454.96</v>
      </c>
      <c r="BQ118" s="59">
        <v>469.33800000000002</v>
      </c>
      <c r="BR118" s="59">
        <v>478.54599999999999</v>
      </c>
      <c r="BS118" s="59">
        <v>510.702</v>
      </c>
      <c r="BT118" s="59">
        <v>526.37599999999998</v>
      </c>
      <c r="BU118" s="59">
        <v>540.56600000000003</v>
      </c>
      <c r="BV118" s="59">
        <v>412.46499999999997</v>
      </c>
      <c r="BW118" s="59">
        <v>486.62900000000002</v>
      </c>
      <c r="BX118" s="59">
        <v>553.92600000000004</v>
      </c>
      <c r="BY118" s="59">
        <v>557.33100000000002</v>
      </c>
      <c r="BZ118" s="59">
        <v>574.66600000000005</v>
      </c>
    </row>
    <row r="119" spans="1:78" x14ac:dyDescent="0.25">
      <c r="A119" s="55"/>
      <c r="B119" s="57" t="s">
        <v>71</v>
      </c>
    </row>
    <row r="120" spans="1:78" x14ac:dyDescent="0.25">
      <c r="A120" s="55"/>
      <c r="B120" s="57" t="s">
        <v>388</v>
      </c>
    </row>
    <row r="121" spans="1:78" x14ac:dyDescent="0.25">
      <c r="A121" s="55"/>
      <c r="B121" s="57" t="s">
        <v>251</v>
      </c>
    </row>
    <row r="122" spans="1:78" x14ac:dyDescent="0.25">
      <c r="A122" s="58" t="s">
        <v>384</v>
      </c>
      <c r="B122" s="56" t="s">
        <v>385</v>
      </c>
      <c r="C122" s="59">
        <v>2.6059999999999999</v>
      </c>
      <c r="D122" s="59">
        <v>3.0739999999999998</v>
      </c>
      <c r="E122" s="59">
        <v>3.8980000000000001</v>
      </c>
      <c r="F122" s="59">
        <v>4.7190000000000003</v>
      </c>
      <c r="G122" s="59">
        <v>5.1950000000000003</v>
      </c>
      <c r="H122" s="59">
        <v>5.3769999999999998</v>
      </c>
      <c r="I122" s="59">
        <v>5.4249999999999998</v>
      </c>
      <c r="J122" s="59">
        <v>6.0140000000000002</v>
      </c>
      <c r="K122" s="59">
        <v>6.7480000000000002</v>
      </c>
      <c r="L122" s="59">
        <v>8.266</v>
      </c>
      <c r="M122" s="59">
        <v>9.5069999999999997</v>
      </c>
      <c r="N122" s="59">
        <v>10.131</v>
      </c>
      <c r="O122" s="59">
        <v>11.28</v>
      </c>
      <c r="P122" s="59">
        <v>12.388999999999999</v>
      </c>
      <c r="Q122" s="59">
        <v>14.311</v>
      </c>
      <c r="R122" s="59">
        <v>16.492999999999999</v>
      </c>
      <c r="S122" s="59">
        <v>17.821000000000002</v>
      </c>
      <c r="T122" s="59">
        <v>19.257999999999999</v>
      </c>
      <c r="U122" s="59">
        <v>20.376999999999999</v>
      </c>
      <c r="V122" s="59">
        <v>22.044</v>
      </c>
      <c r="W122" s="59">
        <v>26.292000000000002</v>
      </c>
      <c r="X122" s="59">
        <v>29.63</v>
      </c>
      <c r="Y122" s="59">
        <v>32.765999999999998</v>
      </c>
      <c r="Z122" s="59">
        <v>37.378</v>
      </c>
      <c r="AA122" s="59">
        <v>42.017000000000003</v>
      </c>
      <c r="AB122" s="59">
        <v>50.170999999999999</v>
      </c>
      <c r="AC122" s="59">
        <v>54.58</v>
      </c>
      <c r="AD122" s="59">
        <v>68.748999999999995</v>
      </c>
      <c r="AE122" s="59">
        <v>75.513999999999996</v>
      </c>
      <c r="AF122" s="59">
        <v>83.706999999999994</v>
      </c>
      <c r="AG122" s="59">
        <v>102.10599999999999</v>
      </c>
      <c r="AH122" s="59">
        <v>117.97499999999999</v>
      </c>
      <c r="AI122" s="59">
        <v>127.658</v>
      </c>
      <c r="AJ122" s="59">
        <v>149.42500000000001</v>
      </c>
      <c r="AK122" s="59">
        <v>165.38</v>
      </c>
      <c r="AL122" s="59">
        <v>180.76499999999999</v>
      </c>
      <c r="AM122" s="59">
        <v>191.56200000000001</v>
      </c>
      <c r="AN122" s="59">
        <v>201.10499999999999</v>
      </c>
      <c r="AO122" s="59">
        <v>218.34200000000001</v>
      </c>
      <c r="AP122" s="59">
        <v>231.33099999999999</v>
      </c>
      <c r="AQ122" s="59">
        <v>251.58099999999999</v>
      </c>
      <c r="AR122" s="59">
        <v>264.63499999999999</v>
      </c>
      <c r="AS122" s="59">
        <v>271.21300000000002</v>
      </c>
      <c r="AT122" s="59">
        <v>270.517</v>
      </c>
      <c r="AU122" s="59">
        <v>267.827</v>
      </c>
      <c r="AV122" s="59">
        <v>280.89400000000001</v>
      </c>
      <c r="AW122" s="59">
        <v>294.22300000000001</v>
      </c>
      <c r="AX122" s="59">
        <v>313.08300000000003</v>
      </c>
      <c r="AY122" s="59">
        <v>322.86200000000002</v>
      </c>
      <c r="AZ122" s="59">
        <v>340.89</v>
      </c>
      <c r="BA122" s="59">
        <v>366.82900000000001</v>
      </c>
      <c r="BB122" s="59">
        <v>383.74599999999998</v>
      </c>
      <c r="BC122" s="59">
        <v>394.90600000000001</v>
      </c>
      <c r="BD122" s="59">
        <v>387.70800000000003</v>
      </c>
      <c r="BE122" s="59">
        <v>390.17700000000002</v>
      </c>
      <c r="BF122" s="59">
        <v>415.27300000000002</v>
      </c>
      <c r="BG122" s="59">
        <v>437.46100000000001</v>
      </c>
      <c r="BH122" s="59">
        <v>469.09500000000003</v>
      </c>
      <c r="BI122" s="59">
        <v>483.03800000000001</v>
      </c>
      <c r="BJ122" s="59">
        <v>491.37</v>
      </c>
      <c r="BK122" s="59">
        <v>440.84899999999999</v>
      </c>
      <c r="BL122" s="59">
        <v>455.67700000000002</v>
      </c>
      <c r="BM122" s="59">
        <v>494.40899999999999</v>
      </c>
      <c r="BN122" s="59">
        <v>514.78099999999995</v>
      </c>
      <c r="BO122" s="59">
        <v>528.84400000000005</v>
      </c>
      <c r="BP122" s="59">
        <v>538.19399999999996</v>
      </c>
      <c r="BQ122" s="59">
        <v>552.21500000000003</v>
      </c>
      <c r="BR122" s="59">
        <v>562.255</v>
      </c>
      <c r="BS122" s="59">
        <v>596.48500000000001</v>
      </c>
      <c r="BT122" s="59">
        <v>614.37400000000002</v>
      </c>
      <c r="BU122" s="59">
        <v>630.99300000000005</v>
      </c>
      <c r="BV122" s="59">
        <v>504.279</v>
      </c>
      <c r="BW122" s="59">
        <v>582.149</v>
      </c>
      <c r="BX122" s="59">
        <v>657.68600000000004</v>
      </c>
      <c r="BY122" s="59">
        <v>665.23800000000006</v>
      </c>
      <c r="BZ122" s="59">
        <v>684.91300000000001</v>
      </c>
    </row>
    <row r="123" spans="1:78" x14ac:dyDescent="0.25">
      <c r="A123" s="55"/>
      <c r="B123" s="57" t="s">
        <v>260</v>
      </c>
    </row>
    <row r="124" spans="1:78" x14ac:dyDescent="0.25">
      <c r="A124" s="58" t="s">
        <v>389</v>
      </c>
      <c r="B124" s="56" t="s">
        <v>390</v>
      </c>
      <c r="C124" s="59">
        <v>1.994</v>
      </c>
      <c r="D124" s="59">
        <v>2.36</v>
      </c>
      <c r="E124" s="59">
        <v>2.9710000000000001</v>
      </c>
      <c r="F124" s="59">
        <v>3.69</v>
      </c>
      <c r="G124" s="59">
        <v>3.9329999999999998</v>
      </c>
      <c r="H124" s="59">
        <v>4.016</v>
      </c>
      <c r="I124" s="59">
        <v>4.1779999999999999</v>
      </c>
      <c r="J124" s="59">
        <v>4.8040000000000003</v>
      </c>
      <c r="K124" s="59">
        <v>5.282</v>
      </c>
      <c r="L124" s="59">
        <v>5.9279999999999999</v>
      </c>
      <c r="M124" s="59">
        <v>6.5419999999999998</v>
      </c>
      <c r="N124" s="59">
        <v>6.9859999999999998</v>
      </c>
      <c r="O124" s="59">
        <v>7.76</v>
      </c>
      <c r="P124" s="59">
        <v>8.8659999999999997</v>
      </c>
      <c r="Q124" s="59">
        <v>10.176</v>
      </c>
      <c r="R124" s="59">
        <v>11.307</v>
      </c>
      <c r="S124" s="59">
        <v>12.233000000000001</v>
      </c>
      <c r="T124" s="59">
        <v>13.323</v>
      </c>
      <c r="U124" s="59">
        <v>14.592000000000001</v>
      </c>
      <c r="V124" s="59">
        <v>16.350000000000001</v>
      </c>
      <c r="W124" s="59">
        <v>18.998999999999999</v>
      </c>
      <c r="X124" s="59">
        <v>21.565000000000001</v>
      </c>
      <c r="Y124" s="59">
        <v>24.541</v>
      </c>
      <c r="Z124" s="59">
        <v>27.466000000000001</v>
      </c>
      <c r="AA124" s="59">
        <v>31.891999999999999</v>
      </c>
      <c r="AB124" s="59">
        <v>38.104999999999997</v>
      </c>
      <c r="AC124" s="59">
        <v>46.564</v>
      </c>
      <c r="AD124" s="59">
        <v>54.627000000000002</v>
      </c>
      <c r="AE124" s="59">
        <v>62.356999999999999</v>
      </c>
      <c r="AF124" s="59">
        <v>72.186000000000007</v>
      </c>
      <c r="AG124" s="59">
        <v>82.099000000000004</v>
      </c>
      <c r="AH124" s="59">
        <v>95.802999999999997</v>
      </c>
      <c r="AI124" s="59">
        <v>111.744</v>
      </c>
      <c r="AJ124" s="59">
        <v>131.017</v>
      </c>
      <c r="AK124" s="59">
        <v>146.46899999999999</v>
      </c>
      <c r="AL124" s="59">
        <v>160.47</v>
      </c>
      <c r="AM124" s="59">
        <v>172.411</v>
      </c>
      <c r="AN124" s="59">
        <v>183.02</v>
      </c>
      <c r="AO124" s="59">
        <v>190.93799999999999</v>
      </c>
      <c r="AP124" s="59">
        <v>202.27600000000001</v>
      </c>
      <c r="AQ124" s="59">
        <v>212.43600000000001</v>
      </c>
      <c r="AR124" s="59">
        <v>224.73500000000001</v>
      </c>
      <c r="AS124" s="59">
        <v>238.35499999999999</v>
      </c>
      <c r="AT124" s="59">
        <v>253.78</v>
      </c>
      <c r="AU124" s="59">
        <v>269.36900000000003</v>
      </c>
      <c r="AV124" s="59">
        <v>275.64999999999998</v>
      </c>
      <c r="AW124" s="59">
        <v>284.803</v>
      </c>
      <c r="AX124" s="59">
        <v>296.05099999999999</v>
      </c>
      <c r="AY124" s="59">
        <v>305.64299999999997</v>
      </c>
      <c r="AZ124" s="59">
        <v>308.07400000000001</v>
      </c>
      <c r="BA124" s="59">
        <v>319.142</v>
      </c>
      <c r="BB124" s="59">
        <v>332.53100000000001</v>
      </c>
      <c r="BC124" s="59">
        <v>342.28899999999999</v>
      </c>
      <c r="BD124" s="59">
        <v>361.85500000000002</v>
      </c>
      <c r="BE124" s="59">
        <v>379.53100000000001</v>
      </c>
      <c r="BF124" s="59">
        <v>394.32100000000003</v>
      </c>
      <c r="BG124" s="59">
        <v>409.98700000000002</v>
      </c>
      <c r="BH124" s="59">
        <v>423.18799999999999</v>
      </c>
      <c r="BI124" s="59">
        <v>438.02</v>
      </c>
      <c r="BJ124" s="59">
        <v>451.774</v>
      </c>
      <c r="BK124" s="59">
        <v>470.41399999999999</v>
      </c>
      <c r="BL124" s="59">
        <v>482.41300000000001</v>
      </c>
      <c r="BM124" s="59">
        <v>494.24599999999998</v>
      </c>
      <c r="BN124" s="59">
        <v>505.81799999999998</v>
      </c>
      <c r="BO124" s="59">
        <v>516.83600000000001</v>
      </c>
      <c r="BP124" s="59">
        <v>524.75900000000001</v>
      </c>
      <c r="BQ124" s="59">
        <v>529.87699999999995</v>
      </c>
      <c r="BR124" s="59">
        <v>538.31399999999996</v>
      </c>
      <c r="BS124" s="59">
        <v>554.40300000000002</v>
      </c>
      <c r="BT124" s="59">
        <v>561.62800000000004</v>
      </c>
      <c r="BU124" s="59">
        <v>572.01499999999999</v>
      </c>
      <c r="BV124" s="59">
        <v>587.447</v>
      </c>
      <c r="BW124" s="59">
        <v>625.31600000000003</v>
      </c>
      <c r="BX124" s="59">
        <v>653.54399999999998</v>
      </c>
      <c r="BY124" s="59">
        <v>682.14400000000001</v>
      </c>
      <c r="BZ124" s="59">
        <v>706.02099999999996</v>
      </c>
    </row>
    <row r="125" spans="1:78" ht="25.5" x14ac:dyDescent="0.25">
      <c r="A125" s="58" t="s">
        <v>391</v>
      </c>
      <c r="B125" s="56" t="s">
        <v>392</v>
      </c>
      <c r="C125" s="59">
        <v>1.0009999999999999</v>
      </c>
      <c r="D125" s="59">
        <v>1.1739999999999999</v>
      </c>
      <c r="E125" s="59">
        <v>1.4910000000000001</v>
      </c>
      <c r="F125" s="59">
        <v>1.839</v>
      </c>
      <c r="G125" s="59">
        <v>1.9610000000000001</v>
      </c>
      <c r="H125" s="59">
        <v>2.0259999999999998</v>
      </c>
      <c r="I125" s="59">
        <v>2.1379999999999999</v>
      </c>
      <c r="J125" s="59">
        <v>2.4319999999999999</v>
      </c>
      <c r="K125" s="59">
        <v>2.6859999999999999</v>
      </c>
      <c r="L125" s="59">
        <v>3.0329999999999999</v>
      </c>
      <c r="M125" s="59">
        <v>3.3580000000000001</v>
      </c>
      <c r="N125" s="59">
        <v>3.637</v>
      </c>
      <c r="O125" s="59">
        <v>4.1029999999999998</v>
      </c>
      <c r="P125" s="59">
        <v>4.681</v>
      </c>
      <c r="Q125" s="59">
        <v>5.4189999999999996</v>
      </c>
      <c r="R125" s="59">
        <v>6.1529999999999996</v>
      </c>
      <c r="S125" s="59">
        <v>6.7350000000000003</v>
      </c>
      <c r="T125" s="59">
        <v>7.4059999999999997</v>
      </c>
      <c r="U125" s="59">
        <v>8.1560000000000006</v>
      </c>
      <c r="V125" s="59">
        <v>9.0310000000000006</v>
      </c>
      <c r="W125" s="59">
        <v>10.638</v>
      </c>
      <c r="X125" s="59">
        <v>12.112</v>
      </c>
      <c r="Y125" s="59">
        <v>13.833</v>
      </c>
      <c r="Z125" s="59">
        <v>15.518000000000001</v>
      </c>
      <c r="AA125" s="59">
        <v>18.265999999999998</v>
      </c>
      <c r="AB125" s="59">
        <v>21.751999999999999</v>
      </c>
      <c r="AC125" s="59">
        <v>26.835000000000001</v>
      </c>
      <c r="AD125" s="59">
        <v>31.260999999999999</v>
      </c>
      <c r="AE125" s="59">
        <v>35.604999999999997</v>
      </c>
      <c r="AF125" s="59">
        <v>41.98</v>
      </c>
      <c r="AG125" s="59">
        <v>47.664000000000001</v>
      </c>
      <c r="AH125" s="59">
        <v>55.381999999999998</v>
      </c>
      <c r="AI125" s="59">
        <v>64.606999999999999</v>
      </c>
      <c r="AJ125" s="59">
        <v>75.965000000000003</v>
      </c>
      <c r="AK125" s="59">
        <v>84.325999999999993</v>
      </c>
      <c r="AL125" s="59">
        <v>92.543000000000006</v>
      </c>
      <c r="AM125" s="59">
        <v>99.153000000000006</v>
      </c>
      <c r="AN125" s="59">
        <v>105.002</v>
      </c>
      <c r="AO125" s="59">
        <v>109.78400000000001</v>
      </c>
      <c r="AP125" s="59">
        <v>115.776</v>
      </c>
      <c r="AQ125" s="59">
        <v>123.548</v>
      </c>
      <c r="AR125" s="59">
        <v>132.35</v>
      </c>
      <c r="AS125" s="59">
        <v>140.48599999999999</v>
      </c>
      <c r="AT125" s="59">
        <v>150.03399999999999</v>
      </c>
      <c r="AU125" s="59">
        <v>158.02099999999999</v>
      </c>
      <c r="AV125" s="59">
        <v>163.023</v>
      </c>
      <c r="AW125" s="59">
        <v>171.78899999999999</v>
      </c>
      <c r="AX125" s="59">
        <v>176.946</v>
      </c>
      <c r="AY125" s="59">
        <v>180.72800000000001</v>
      </c>
      <c r="AZ125" s="59">
        <v>186.00700000000001</v>
      </c>
      <c r="BA125" s="59">
        <v>192.852</v>
      </c>
      <c r="BB125" s="59">
        <v>201.58699999999999</v>
      </c>
      <c r="BC125" s="59">
        <v>210.17400000000001</v>
      </c>
      <c r="BD125" s="59">
        <v>225.97300000000001</v>
      </c>
      <c r="BE125" s="59">
        <v>239.649</v>
      </c>
      <c r="BF125" s="59">
        <v>249.10400000000001</v>
      </c>
      <c r="BG125" s="59">
        <v>259.55099999999999</v>
      </c>
      <c r="BH125" s="59">
        <v>268.52300000000002</v>
      </c>
      <c r="BI125" s="59">
        <v>279.72800000000001</v>
      </c>
      <c r="BJ125" s="59">
        <v>289.29700000000003</v>
      </c>
      <c r="BK125" s="59">
        <v>299.46199999999999</v>
      </c>
      <c r="BL125" s="59">
        <v>308.80099999999999</v>
      </c>
      <c r="BM125" s="59">
        <v>314.84899999999999</v>
      </c>
      <c r="BN125" s="59">
        <v>321.767</v>
      </c>
      <c r="BO125" s="59">
        <v>328.07</v>
      </c>
      <c r="BP125" s="59">
        <v>335.80099999999999</v>
      </c>
      <c r="BQ125" s="59">
        <v>340.63099999999997</v>
      </c>
      <c r="BR125" s="59">
        <v>346.221</v>
      </c>
      <c r="BS125" s="59">
        <v>356.50700000000001</v>
      </c>
      <c r="BT125" s="59">
        <v>360.35300000000001</v>
      </c>
      <c r="BU125" s="59">
        <v>366.49200000000002</v>
      </c>
      <c r="BV125" s="59">
        <v>377.70299999999997</v>
      </c>
      <c r="BW125" s="59">
        <v>409.375</v>
      </c>
      <c r="BX125" s="59">
        <v>422.262</v>
      </c>
      <c r="BY125" s="59">
        <v>440.601</v>
      </c>
      <c r="BZ125" s="59">
        <v>456.53199999999998</v>
      </c>
    </row>
    <row r="126" spans="1:78" ht="25.5" x14ac:dyDescent="0.25">
      <c r="A126" s="58" t="s">
        <v>393</v>
      </c>
      <c r="B126" s="56" t="s">
        <v>394</v>
      </c>
      <c r="C126" s="59">
        <v>0.99199999999999999</v>
      </c>
      <c r="D126" s="59">
        <v>1.1870000000000001</v>
      </c>
      <c r="E126" s="59">
        <v>1.4790000000000001</v>
      </c>
      <c r="F126" s="59">
        <v>1.851</v>
      </c>
      <c r="G126" s="59">
        <v>1.972</v>
      </c>
      <c r="H126" s="59">
        <v>1.9890000000000001</v>
      </c>
      <c r="I126" s="59">
        <v>2.0409999999999999</v>
      </c>
      <c r="J126" s="59">
        <v>2.3719999999999999</v>
      </c>
      <c r="K126" s="59">
        <v>2.5960000000000001</v>
      </c>
      <c r="L126" s="59">
        <v>2.895</v>
      </c>
      <c r="M126" s="59">
        <v>3.1850000000000001</v>
      </c>
      <c r="N126" s="59">
        <v>3.35</v>
      </c>
      <c r="O126" s="59">
        <v>3.6560000000000001</v>
      </c>
      <c r="P126" s="59">
        <v>4.1859999999999999</v>
      </c>
      <c r="Q126" s="59">
        <v>4.7569999999999997</v>
      </c>
      <c r="R126" s="59">
        <v>5.1550000000000002</v>
      </c>
      <c r="S126" s="59">
        <v>5.4980000000000002</v>
      </c>
      <c r="T126" s="59">
        <v>5.9169999999999998</v>
      </c>
      <c r="U126" s="59">
        <v>6.4370000000000003</v>
      </c>
      <c r="V126" s="59">
        <v>7.319</v>
      </c>
      <c r="W126" s="59">
        <v>8.3610000000000007</v>
      </c>
      <c r="X126" s="59">
        <v>9.4540000000000006</v>
      </c>
      <c r="Y126" s="59">
        <v>10.709</v>
      </c>
      <c r="Z126" s="59">
        <v>11.949</v>
      </c>
      <c r="AA126" s="59">
        <v>13.627000000000001</v>
      </c>
      <c r="AB126" s="59">
        <v>16.352</v>
      </c>
      <c r="AC126" s="59">
        <v>19.728999999999999</v>
      </c>
      <c r="AD126" s="59">
        <v>23.366</v>
      </c>
      <c r="AE126" s="59">
        <v>26.751999999999999</v>
      </c>
      <c r="AF126" s="59">
        <v>30.206</v>
      </c>
      <c r="AG126" s="59">
        <v>34.435000000000002</v>
      </c>
      <c r="AH126" s="59">
        <v>40.420999999999999</v>
      </c>
      <c r="AI126" s="59">
        <v>47.137</v>
      </c>
      <c r="AJ126" s="59">
        <v>55.052</v>
      </c>
      <c r="AK126" s="59">
        <v>62.143000000000001</v>
      </c>
      <c r="AL126" s="59">
        <v>67.927000000000007</v>
      </c>
      <c r="AM126" s="59">
        <v>73.259</v>
      </c>
      <c r="AN126" s="59">
        <v>78.018000000000001</v>
      </c>
      <c r="AO126" s="59">
        <v>81.153999999999996</v>
      </c>
      <c r="AP126" s="59">
        <v>86.5</v>
      </c>
      <c r="AQ126" s="59">
        <v>88.888000000000005</v>
      </c>
      <c r="AR126" s="59">
        <v>92.385000000000005</v>
      </c>
      <c r="AS126" s="59">
        <v>97.869</v>
      </c>
      <c r="AT126" s="59">
        <v>103.746</v>
      </c>
      <c r="AU126" s="59">
        <v>111.34699999999999</v>
      </c>
      <c r="AV126" s="59">
        <v>112.627</v>
      </c>
      <c r="AW126" s="59">
        <v>113.014</v>
      </c>
      <c r="AX126" s="59">
        <v>119.105</v>
      </c>
      <c r="AY126" s="59">
        <v>124.91500000000001</v>
      </c>
      <c r="AZ126" s="59">
        <v>122.06699999999999</v>
      </c>
      <c r="BA126" s="59">
        <v>126.29</v>
      </c>
      <c r="BB126" s="59">
        <v>130.94399999999999</v>
      </c>
      <c r="BC126" s="59">
        <v>132.114</v>
      </c>
      <c r="BD126" s="59">
        <v>135.88200000000001</v>
      </c>
      <c r="BE126" s="59">
        <v>139.88200000000001</v>
      </c>
      <c r="BF126" s="59">
        <v>145.21700000000001</v>
      </c>
      <c r="BG126" s="59">
        <v>150.435</v>
      </c>
      <c r="BH126" s="59">
        <v>154.66499999999999</v>
      </c>
      <c r="BI126" s="59">
        <v>158.29300000000001</v>
      </c>
      <c r="BJ126" s="59">
        <v>162.477</v>
      </c>
      <c r="BK126" s="59">
        <v>170.95099999999999</v>
      </c>
      <c r="BL126" s="59">
        <v>173.61199999999999</v>
      </c>
      <c r="BM126" s="59">
        <v>179.39699999999999</v>
      </c>
      <c r="BN126" s="59">
        <v>184.05099999999999</v>
      </c>
      <c r="BO126" s="59">
        <v>188.76599999999999</v>
      </c>
      <c r="BP126" s="59">
        <v>188.958</v>
      </c>
      <c r="BQ126" s="59">
        <v>189.24600000000001</v>
      </c>
      <c r="BR126" s="59">
        <v>192.09299999999999</v>
      </c>
      <c r="BS126" s="59">
        <v>197.89599999999999</v>
      </c>
      <c r="BT126" s="59">
        <v>201.27500000000001</v>
      </c>
      <c r="BU126" s="59">
        <v>205.523</v>
      </c>
      <c r="BV126" s="59">
        <v>209.745</v>
      </c>
      <c r="BW126" s="59">
        <v>215.941</v>
      </c>
      <c r="BX126" s="59">
        <v>231.28200000000001</v>
      </c>
      <c r="BY126" s="59">
        <v>241.54300000000001</v>
      </c>
      <c r="BZ126" s="59">
        <v>249.488</v>
      </c>
    </row>
    <row r="127" spans="1:78" x14ac:dyDescent="0.25">
      <c r="A127" s="58" t="s">
        <v>395</v>
      </c>
      <c r="B127" s="56" t="s">
        <v>396</v>
      </c>
      <c r="C127" s="59">
        <v>0.61199999999999999</v>
      </c>
      <c r="D127" s="59">
        <v>0.71399999999999997</v>
      </c>
      <c r="E127" s="59">
        <v>0.92700000000000005</v>
      </c>
      <c r="F127" s="59">
        <v>1.0289999999999999</v>
      </c>
      <c r="G127" s="59">
        <v>1.262</v>
      </c>
      <c r="H127" s="59">
        <v>1.361</v>
      </c>
      <c r="I127" s="59">
        <v>1.2470000000000001</v>
      </c>
      <c r="J127" s="59">
        <v>1.21</v>
      </c>
      <c r="K127" s="59">
        <v>1.466</v>
      </c>
      <c r="L127" s="59">
        <v>2.3380000000000001</v>
      </c>
      <c r="M127" s="59">
        <v>2.9649999999999999</v>
      </c>
      <c r="N127" s="59">
        <v>3.145</v>
      </c>
      <c r="O127" s="59">
        <v>3.52</v>
      </c>
      <c r="P127" s="59">
        <v>3.5230000000000001</v>
      </c>
      <c r="Q127" s="59">
        <v>4.1349999999999998</v>
      </c>
      <c r="R127" s="59">
        <v>5.1859999999999999</v>
      </c>
      <c r="S127" s="59">
        <v>5.5880000000000001</v>
      </c>
      <c r="T127" s="59">
        <v>5.9349999999999996</v>
      </c>
      <c r="U127" s="59">
        <v>5.7850000000000001</v>
      </c>
      <c r="V127" s="59">
        <v>5.694</v>
      </c>
      <c r="W127" s="59">
        <v>7.2939999999999996</v>
      </c>
      <c r="X127" s="59">
        <v>8.0649999999999995</v>
      </c>
      <c r="Y127" s="59">
        <v>8.2240000000000002</v>
      </c>
      <c r="Z127" s="59">
        <v>9.9120000000000008</v>
      </c>
      <c r="AA127" s="59">
        <v>10.125</v>
      </c>
      <c r="AB127" s="59">
        <v>12.067</v>
      </c>
      <c r="AC127" s="59">
        <v>8.016</v>
      </c>
      <c r="AD127" s="59">
        <v>14.122</v>
      </c>
      <c r="AE127" s="59">
        <v>13.157</v>
      </c>
      <c r="AF127" s="59">
        <v>11.522</v>
      </c>
      <c r="AG127" s="59">
        <v>20.007000000000001</v>
      </c>
      <c r="AH127" s="59">
        <v>22.170999999999999</v>
      </c>
      <c r="AI127" s="59">
        <v>15.914</v>
      </c>
      <c r="AJ127" s="59">
        <v>18.408000000000001</v>
      </c>
      <c r="AK127" s="59">
        <v>18.911000000000001</v>
      </c>
      <c r="AL127" s="59">
        <v>20.295000000000002</v>
      </c>
      <c r="AM127" s="59">
        <v>19.151</v>
      </c>
      <c r="AN127" s="59">
        <v>18.085000000000001</v>
      </c>
      <c r="AO127" s="59">
        <v>27.404</v>
      </c>
      <c r="AP127" s="59">
        <v>29.055</v>
      </c>
      <c r="AQ127" s="59">
        <v>39.146000000000001</v>
      </c>
      <c r="AR127" s="59">
        <v>39.899000000000001</v>
      </c>
      <c r="AS127" s="59">
        <v>32.857999999999997</v>
      </c>
      <c r="AT127" s="59">
        <v>16.736999999999998</v>
      </c>
      <c r="AU127" s="59">
        <v>-1.542</v>
      </c>
      <c r="AV127" s="59">
        <v>5.2439999999999998</v>
      </c>
      <c r="AW127" s="59">
        <v>9.42</v>
      </c>
      <c r="AX127" s="59">
        <v>17.032</v>
      </c>
      <c r="AY127" s="59">
        <v>17.218</v>
      </c>
      <c r="AZ127" s="59">
        <v>32.816000000000003</v>
      </c>
      <c r="BA127" s="59">
        <v>47.686999999999998</v>
      </c>
      <c r="BB127" s="59">
        <v>51.215000000000003</v>
      </c>
      <c r="BC127" s="59">
        <v>52.618000000000002</v>
      </c>
      <c r="BD127" s="59">
        <v>25.853000000000002</v>
      </c>
      <c r="BE127" s="59">
        <v>10.646000000000001</v>
      </c>
      <c r="BF127" s="59">
        <v>20.952000000000002</v>
      </c>
      <c r="BG127" s="59">
        <v>27.475000000000001</v>
      </c>
      <c r="BH127" s="59">
        <v>45.906999999999996</v>
      </c>
      <c r="BI127" s="59">
        <v>45.018000000000001</v>
      </c>
      <c r="BJ127" s="59">
        <v>39.595999999999997</v>
      </c>
      <c r="BK127" s="59">
        <v>-29.564</v>
      </c>
      <c r="BL127" s="59">
        <v>-26.736000000000001</v>
      </c>
      <c r="BM127" s="59">
        <v>0.16300000000000001</v>
      </c>
      <c r="BN127" s="59">
        <v>8.9629999999999992</v>
      </c>
      <c r="BO127" s="59">
        <v>12.009</v>
      </c>
      <c r="BP127" s="59">
        <v>13.435</v>
      </c>
      <c r="BQ127" s="59">
        <v>22.338000000000001</v>
      </c>
      <c r="BR127" s="59">
        <v>23.940999999999999</v>
      </c>
      <c r="BS127" s="59">
        <v>42.082000000000001</v>
      </c>
      <c r="BT127" s="59">
        <v>52.746000000000002</v>
      </c>
      <c r="BU127" s="59">
        <v>58.978000000000002</v>
      </c>
      <c r="BV127" s="59">
        <v>-83.168000000000006</v>
      </c>
      <c r="BW127" s="59">
        <v>-43.167999999999999</v>
      </c>
      <c r="BX127" s="59">
        <v>4.1420000000000003</v>
      </c>
      <c r="BY127" s="59">
        <v>-16.905999999999999</v>
      </c>
      <c r="BZ127" s="59">
        <v>-21.108000000000001</v>
      </c>
    </row>
    <row r="128" spans="1:78" x14ac:dyDescent="0.25">
      <c r="A128" s="58" t="s">
        <v>397</v>
      </c>
      <c r="B128" s="56" t="s">
        <v>398</v>
      </c>
      <c r="AF128" s="59">
        <v>0.68899999999999995</v>
      </c>
      <c r="AG128" s="59">
        <v>7.4480000000000004</v>
      </c>
      <c r="AH128" s="59">
        <v>7.2080000000000002</v>
      </c>
      <c r="AI128" s="59">
        <v>-1.619</v>
      </c>
      <c r="AJ128" s="59">
        <v>-2.4039999999999999</v>
      </c>
      <c r="AK128" s="59">
        <v>-4.3879999999999999</v>
      </c>
      <c r="AL128" s="59">
        <v>-5.4770000000000003</v>
      </c>
      <c r="AM128" s="59">
        <v>-8.5389999999999997</v>
      </c>
      <c r="AN128" s="59">
        <v>-11.303000000000001</v>
      </c>
      <c r="AO128" s="59">
        <v>-3.5470000000000002</v>
      </c>
      <c r="AP128" s="59">
        <v>-3.7669999999999999</v>
      </c>
      <c r="AQ128" s="59">
        <v>4.298</v>
      </c>
      <c r="AR128" s="59">
        <v>3.7120000000000002</v>
      </c>
      <c r="AS128" s="59">
        <v>-6.0540000000000003</v>
      </c>
      <c r="AT128" s="59">
        <v>-23.722999999999999</v>
      </c>
      <c r="AU128" s="59">
        <v>-43.640999999999998</v>
      </c>
      <c r="AV128" s="59">
        <v>-38.26</v>
      </c>
      <c r="AW128" s="59">
        <v>-35.241</v>
      </c>
      <c r="AX128" s="59">
        <v>-28.917000000000002</v>
      </c>
      <c r="AY128" s="59">
        <v>-29.943999999999999</v>
      </c>
      <c r="AZ128" s="59">
        <v>-15.183999999999999</v>
      </c>
      <c r="BA128" s="59">
        <v>-1.5580000000000001</v>
      </c>
      <c r="BB128" s="59">
        <v>0.83799999999999997</v>
      </c>
      <c r="BC128" s="59">
        <v>0.51700000000000002</v>
      </c>
      <c r="BD128" s="59">
        <v>-27.609000000000002</v>
      </c>
      <c r="BE128" s="59">
        <v>-44.898000000000003</v>
      </c>
      <c r="BF128" s="59">
        <v>-36.935000000000002</v>
      </c>
      <c r="BG128" s="59">
        <v>-33.284999999999997</v>
      </c>
      <c r="BH128" s="59">
        <v>-17.838000000000001</v>
      </c>
      <c r="BI128" s="59">
        <v>-21.803000000000001</v>
      </c>
      <c r="BJ128" s="59">
        <v>-30.643999999999998</v>
      </c>
      <c r="BK128" s="59">
        <v>-101.67100000000001</v>
      </c>
      <c r="BL128" s="59">
        <v>-101.86199999999999</v>
      </c>
      <c r="BM128" s="59">
        <v>-78.358999999999995</v>
      </c>
      <c r="BN128" s="59">
        <v>-72.061000000000007</v>
      </c>
      <c r="BO128" s="59">
        <v>-70.52</v>
      </c>
      <c r="BP128" s="59">
        <v>-69.799000000000007</v>
      </c>
      <c r="BQ128" s="59">
        <v>-60.539000000000001</v>
      </c>
      <c r="BR128" s="59">
        <v>-59.768999999999998</v>
      </c>
      <c r="BS128" s="59">
        <v>-43.701000000000001</v>
      </c>
      <c r="BT128" s="59">
        <v>-35.252000000000002</v>
      </c>
      <c r="BU128" s="59">
        <v>-31.449000000000002</v>
      </c>
      <c r="BV128" s="59">
        <v>-174.983</v>
      </c>
      <c r="BW128" s="59">
        <v>-138.68700000000001</v>
      </c>
      <c r="BX128" s="59">
        <v>-99.617000000000004</v>
      </c>
      <c r="BY128" s="59">
        <v>-124.813</v>
      </c>
      <c r="BZ128" s="59">
        <v>-131.35400000000001</v>
      </c>
    </row>
    <row r="129" spans="1:78" x14ac:dyDescent="0.25">
      <c r="A129" s="55"/>
      <c r="B129" s="57" t="s">
        <v>71</v>
      </c>
    </row>
    <row r="130" spans="1:78" x14ac:dyDescent="0.25">
      <c r="A130" s="55"/>
      <c r="B130" s="57" t="s">
        <v>399</v>
      </c>
    </row>
    <row r="131" spans="1:78" x14ac:dyDescent="0.25">
      <c r="A131" s="55"/>
      <c r="B131" s="57" t="s">
        <v>251</v>
      </c>
    </row>
    <row r="132" spans="1:78" x14ac:dyDescent="0.25">
      <c r="A132" s="58" t="s">
        <v>395</v>
      </c>
      <c r="B132" s="56" t="s">
        <v>396</v>
      </c>
      <c r="C132" s="59">
        <v>0.61199999999999999</v>
      </c>
      <c r="D132" s="59">
        <v>0.71399999999999997</v>
      </c>
      <c r="E132" s="59">
        <v>0.92700000000000005</v>
      </c>
      <c r="F132" s="59">
        <v>1.0289999999999999</v>
      </c>
      <c r="G132" s="59">
        <v>1.262</v>
      </c>
      <c r="H132" s="59">
        <v>1.361</v>
      </c>
      <c r="I132" s="59">
        <v>1.2470000000000001</v>
      </c>
      <c r="J132" s="59">
        <v>1.21</v>
      </c>
      <c r="K132" s="59">
        <v>1.466</v>
      </c>
      <c r="L132" s="59">
        <v>2.3380000000000001</v>
      </c>
      <c r="M132" s="59">
        <v>2.9649999999999999</v>
      </c>
      <c r="N132" s="59">
        <v>3.145</v>
      </c>
      <c r="O132" s="59">
        <v>3.52</v>
      </c>
      <c r="P132" s="59">
        <v>3.5230000000000001</v>
      </c>
      <c r="Q132" s="59">
        <v>4.1349999999999998</v>
      </c>
      <c r="R132" s="59">
        <v>5.1859999999999999</v>
      </c>
      <c r="S132" s="59">
        <v>5.5880000000000001</v>
      </c>
      <c r="T132" s="59">
        <v>5.9349999999999996</v>
      </c>
      <c r="U132" s="59">
        <v>5.7850000000000001</v>
      </c>
      <c r="V132" s="59">
        <v>5.694</v>
      </c>
      <c r="W132" s="59">
        <v>7.2939999999999996</v>
      </c>
      <c r="X132" s="59">
        <v>8.0649999999999995</v>
      </c>
      <c r="Y132" s="59">
        <v>8.2240000000000002</v>
      </c>
      <c r="Z132" s="59">
        <v>9.9120000000000008</v>
      </c>
      <c r="AA132" s="59">
        <v>10.125</v>
      </c>
      <c r="AB132" s="59">
        <v>12.067</v>
      </c>
      <c r="AC132" s="59">
        <v>8.016</v>
      </c>
      <c r="AD132" s="59">
        <v>14.122</v>
      </c>
      <c r="AE132" s="59">
        <v>13.157</v>
      </c>
      <c r="AF132" s="59">
        <v>11.522</v>
      </c>
      <c r="AG132" s="59">
        <v>20.007000000000001</v>
      </c>
      <c r="AH132" s="59">
        <v>22.170999999999999</v>
      </c>
      <c r="AI132" s="59">
        <v>15.914</v>
      </c>
      <c r="AJ132" s="59">
        <v>18.408000000000001</v>
      </c>
      <c r="AK132" s="59">
        <v>18.911000000000001</v>
      </c>
      <c r="AL132" s="59">
        <v>20.295000000000002</v>
      </c>
      <c r="AM132" s="59">
        <v>19.151</v>
      </c>
      <c r="AN132" s="59">
        <v>18.085000000000001</v>
      </c>
      <c r="AO132" s="59">
        <v>27.404</v>
      </c>
      <c r="AP132" s="59">
        <v>29.055</v>
      </c>
      <c r="AQ132" s="59">
        <v>39.146000000000001</v>
      </c>
      <c r="AR132" s="59">
        <v>39.899000000000001</v>
      </c>
      <c r="AS132" s="59">
        <v>32.857999999999997</v>
      </c>
      <c r="AT132" s="59">
        <v>16.736999999999998</v>
      </c>
      <c r="AU132" s="59">
        <v>-1.542</v>
      </c>
      <c r="AV132" s="59">
        <v>5.2439999999999998</v>
      </c>
      <c r="AW132" s="59">
        <v>9.42</v>
      </c>
      <c r="AX132" s="59">
        <v>17.032</v>
      </c>
      <c r="AY132" s="59">
        <v>17.218</v>
      </c>
      <c r="AZ132" s="59">
        <v>32.816000000000003</v>
      </c>
      <c r="BA132" s="59">
        <v>47.686999999999998</v>
      </c>
      <c r="BB132" s="59">
        <v>51.215000000000003</v>
      </c>
      <c r="BC132" s="59">
        <v>52.618000000000002</v>
      </c>
      <c r="BD132" s="59">
        <v>25.853000000000002</v>
      </c>
      <c r="BE132" s="59">
        <v>10.646000000000001</v>
      </c>
      <c r="BF132" s="59">
        <v>20.952000000000002</v>
      </c>
      <c r="BG132" s="59">
        <v>27.475000000000001</v>
      </c>
      <c r="BH132" s="59">
        <v>45.906999999999996</v>
      </c>
      <c r="BI132" s="59">
        <v>45.018000000000001</v>
      </c>
      <c r="BJ132" s="59">
        <v>39.595999999999997</v>
      </c>
      <c r="BK132" s="59">
        <v>-29.564</v>
      </c>
      <c r="BL132" s="59">
        <v>-26.736000000000001</v>
      </c>
      <c r="BM132" s="59">
        <v>0.16300000000000001</v>
      </c>
      <c r="BN132" s="59">
        <v>8.9629999999999992</v>
      </c>
      <c r="BO132" s="59">
        <v>12.009</v>
      </c>
      <c r="BP132" s="59">
        <v>13.435</v>
      </c>
      <c r="BQ132" s="59">
        <v>22.338000000000001</v>
      </c>
      <c r="BR132" s="59">
        <v>23.940999999999999</v>
      </c>
      <c r="BS132" s="59">
        <v>42.082000000000001</v>
      </c>
      <c r="BT132" s="59">
        <v>52.746000000000002</v>
      </c>
      <c r="BU132" s="59">
        <v>58.978000000000002</v>
      </c>
      <c r="BV132" s="59">
        <v>-83.168000000000006</v>
      </c>
      <c r="BW132" s="59">
        <v>-43.167999999999999</v>
      </c>
      <c r="BX132" s="59">
        <v>4.1420000000000003</v>
      </c>
      <c r="BY132" s="59">
        <v>-16.905999999999999</v>
      </c>
      <c r="BZ132" s="59">
        <v>-21.108000000000001</v>
      </c>
    </row>
    <row r="133" spans="1:78" x14ac:dyDescent="0.25">
      <c r="A133" s="58" t="s">
        <v>400</v>
      </c>
      <c r="B133" s="56" t="s">
        <v>401</v>
      </c>
      <c r="C133" s="59">
        <v>0.23400000000000001</v>
      </c>
      <c r="D133" s="59">
        <v>0.29599999999999999</v>
      </c>
      <c r="E133" s="59">
        <v>0.32700000000000001</v>
      </c>
      <c r="F133" s="59">
        <v>0.39800000000000002</v>
      </c>
      <c r="G133" s="59">
        <v>0.41299999999999998</v>
      </c>
      <c r="H133" s="59">
        <v>0.40899999999999997</v>
      </c>
      <c r="I133" s="59">
        <v>0.42199999999999999</v>
      </c>
      <c r="J133" s="59">
        <v>0.42899999999999999</v>
      </c>
      <c r="K133" s="59">
        <v>0.498</v>
      </c>
      <c r="L133" s="59">
        <v>0.48599999999999999</v>
      </c>
      <c r="M133" s="59">
        <v>0.6</v>
      </c>
      <c r="N133" s="59">
        <v>0.56599999999999995</v>
      </c>
      <c r="O133" s="59">
        <v>0.57299999999999995</v>
      </c>
      <c r="P133" s="59">
        <v>0.65900000000000003</v>
      </c>
      <c r="Q133" s="59">
        <v>0.78400000000000003</v>
      </c>
      <c r="R133" s="59">
        <v>0.89200000000000002</v>
      </c>
      <c r="S133" s="59">
        <v>0.98599999999999999</v>
      </c>
      <c r="T133" s="59">
        <v>1.024</v>
      </c>
      <c r="U133" s="59">
        <v>1.2969999999999999</v>
      </c>
      <c r="V133" s="59">
        <v>1.288</v>
      </c>
      <c r="W133" s="59">
        <v>1.544</v>
      </c>
      <c r="X133" s="59">
        <v>1.5529999999999999</v>
      </c>
      <c r="Y133" s="59">
        <v>1.59</v>
      </c>
      <c r="Z133" s="59">
        <v>1.869</v>
      </c>
      <c r="AA133" s="59">
        <v>2.12</v>
      </c>
      <c r="AB133" s="59">
        <v>2.585</v>
      </c>
      <c r="AC133" s="59">
        <v>3.2160000000000002</v>
      </c>
      <c r="AD133" s="59">
        <v>3.008</v>
      </c>
      <c r="AE133" s="59">
        <v>3.3660000000000001</v>
      </c>
      <c r="AF133" s="59">
        <v>3.6840000000000002</v>
      </c>
      <c r="AG133" s="59">
        <v>3.633</v>
      </c>
      <c r="AH133" s="59">
        <v>5.4249999999999998</v>
      </c>
      <c r="AI133" s="59">
        <v>6.3070000000000004</v>
      </c>
      <c r="AJ133" s="59">
        <v>4.9790000000000001</v>
      </c>
      <c r="AK133" s="59">
        <v>6.83</v>
      </c>
      <c r="AL133" s="59">
        <v>7.1710000000000003</v>
      </c>
      <c r="AM133" s="59">
        <v>10.154999999999999</v>
      </c>
      <c r="AN133" s="59">
        <v>11.076000000000001</v>
      </c>
      <c r="AO133" s="59">
        <v>13.446999999999999</v>
      </c>
      <c r="AP133" s="59">
        <v>13.627000000000001</v>
      </c>
      <c r="AQ133" s="59">
        <v>14.914999999999999</v>
      </c>
      <c r="AR133" s="59">
        <v>14.666</v>
      </c>
      <c r="AS133" s="59">
        <v>17.638999999999999</v>
      </c>
      <c r="AT133" s="59">
        <v>16.928000000000001</v>
      </c>
      <c r="AU133" s="59">
        <v>20.004000000000001</v>
      </c>
      <c r="AV133" s="59">
        <v>21.280999999999999</v>
      </c>
      <c r="AW133" s="59">
        <v>23.675000000000001</v>
      </c>
      <c r="AX133" s="59">
        <v>21.478999999999999</v>
      </c>
      <c r="AY133" s="59">
        <v>23.068999999999999</v>
      </c>
      <c r="AZ133" s="59">
        <v>23.119</v>
      </c>
      <c r="BA133" s="59">
        <v>26.687999999999999</v>
      </c>
      <c r="BB133" s="59">
        <v>26.876999999999999</v>
      </c>
      <c r="BC133" s="59">
        <v>27.728000000000002</v>
      </c>
      <c r="BD133" s="59">
        <v>32.360999999999997</v>
      </c>
      <c r="BE133" s="59">
        <v>34.847000000000001</v>
      </c>
      <c r="BF133" s="59">
        <v>38.369999999999997</v>
      </c>
      <c r="BG133" s="59">
        <v>42.796999999999997</v>
      </c>
      <c r="BH133" s="59">
        <v>39.57</v>
      </c>
      <c r="BI133" s="59">
        <v>42.695</v>
      </c>
      <c r="BJ133" s="59">
        <v>41.802</v>
      </c>
      <c r="BK133" s="59">
        <v>38.726999999999997</v>
      </c>
      <c r="BL133" s="59">
        <v>42.597000000000001</v>
      </c>
      <c r="BM133" s="59">
        <v>34.457999999999998</v>
      </c>
      <c r="BN133" s="59">
        <v>33.899000000000001</v>
      </c>
      <c r="BO133" s="59">
        <v>40.518999999999998</v>
      </c>
      <c r="BP133" s="59">
        <v>45.536999999999999</v>
      </c>
      <c r="BQ133" s="59">
        <v>36.747999999999998</v>
      </c>
      <c r="BR133" s="59">
        <v>34.466000000000001</v>
      </c>
      <c r="BS133" s="59">
        <v>38.497999999999998</v>
      </c>
      <c r="BT133" s="59">
        <v>42.02</v>
      </c>
      <c r="BU133" s="59">
        <v>47.868000000000002</v>
      </c>
      <c r="BV133" s="59">
        <v>65.94</v>
      </c>
      <c r="BW133" s="59">
        <v>67.662000000000006</v>
      </c>
      <c r="BX133" s="59">
        <v>80.272999999999996</v>
      </c>
      <c r="BY133" s="59">
        <v>73.040999999999997</v>
      </c>
      <c r="BZ133" s="59">
        <v>72.808999999999997</v>
      </c>
    </row>
    <row r="134" spans="1:78" x14ac:dyDescent="0.25">
      <c r="A134" s="58" t="s">
        <v>402</v>
      </c>
      <c r="B134" s="56" t="s">
        <v>403</v>
      </c>
      <c r="AF134" s="59">
        <v>0.69599999999999995</v>
      </c>
      <c r="AG134" s="59">
        <v>0.88100000000000001</v>
      </c>
      <c r="AH134" s="59">
        <v>0.96599999999999997</v>
      </c>
      <c r="AI134" s="59">
        <v>1.4890000000000001</v>
      </c>
      <c r="AJ134" s="59">
        <v>1.3380000000000001</v>
      </c>
      <c r="AK134" s="59">
        <v>1.595</v>
      </c>
      <c r="AL134" s="59">
        <v>1.6579999999999999</v>
      </c>
      <c r="AM134" s="59">
        <v>1.835</v>
      </c>
      <c r="AN134" s="59">
        <v>2.5169999999999999</v>
      </c>
      <c r="AO134" s="59">
        <v>2.649</v>
      </c>
      <c r="AP134" s="59">
        <v>3.1459999999999999</v>
      </c>
      <c r="AQ134" s="59">
        <v>3.3759999999999999</v>
      </c>
      <c r="AR134" s="59">
        <v>3.891</v>
      </c>
      <c r="AS134" s="59">
        <v>4.38</v>
      </c>
      <c r="AT134" s="59">
        <v>4.4059999999999997</v>
      </c>
      <c r="AU134" s="59">
        <v>4.2939999999999996</v>
      </c>
      <c r="AV134" s="59">
        <v>4.5999999999999996</v>
      </c>
      <c r="AW134" s="59">
        <v>4.2610000000000001</v>
      </c>
      <c r="AX134" s="59">
        <v>4.8419999999999996</v>
      </c>
      <c r="AY134" s="59">
        <v>6.0940000000000003</v>
      </c>
      <c r="AZ134" s="59">
        <v>5.5940000000000003</v>
      </c>
      <c r="BA134" s="59">
        <v>6.5629999999999997</v>
      </c>
      <c r="BB134" s="59">
        <v>6.907</v>
      </c>
      <c r="BC134" s="59">
        <v>7.3140000000000001</v>
      </c>
      <c r="BD134" s="59">
        <v>7.1520000000000001</v>
      </c>
      <c r="BE134" s="59">
        <v>7.3739999999999997</v>
      </c>
      <c r="BF134" s="59">
        <v>8.61</v>
      </c>
      <c r="BG134" s="59">
        <v>9.0060000000000002</v>
      </c>
      <c r="BH134" s="59">
        <v>8.3460000000000001</v>
      </c>
      <c r="BI134" s="59">
        <v>8.91</v>
      </c>
      <c r="BJ134" s="59">
        <v>7.8940000000000001</v>
      </c>
      <c r="BK134" s="59">
        <v>7.4619999999999997</v>
      </c>
      <c r="BL134" s="59">
        <v>7.7380000000000004</v>
      </c>
      <c r="BM134" s="59">
        <v>10.441000000000001</v>
      </c>
      <c r="BN134" s="59">
        <v>9.7260000000000009</v>
      </c>
      <c r="BO134" s="59">
        <v>10.573</v>
      </c>
      <c r="BP134" s="59">
        <v>10.494999999999999</v>
      </c>
      <c r="BQ134" s="59">
        <v>12.477</v>
      </c>
      <c r="BR134" s="59">
        <v>12.712</v>
      </c>
      <c r="BS134" s="59">
        <v>14.526999999999999</v>
      </c>
      <c r="BT134" s="59">
        <v>14.583</v>
      </c>
      <c r="BU134" s="59">
        <v>15.478</v>
      </c>
      <c r="BV134" s="59">
        <v>15.365</v>
      </c>
      <c r="BW134" s="59">
        <v>19.053999999999998</v>
      </c>
      <c r="BX134" s="59">
        <v>18.981000000000002</v>
      </c>
      <c r="BY134" s="59">
        <v>21.404</v>
      </c>
      <c r="BZ134" s="59">
        <v>21.474</v>
      </c>
    </row>
    <row r="135" spans="1:78" x14ac:dyDescent="0.25">
      <c r="A135" s="58" t="s">
        <v>404</v>
      </c>
      <c r="B135" s="56" t="s">
        <v>405</v>
      </c>
      <c r="AF135" s="59">
        <v>3.04</v>
      </c>
      <c r="AG135" s="59">
        <v>3.343</v>
      </c>
      <c r="AH135" s="59">
        <v>4.2329999999999997</v>
      </c>
      <c r="AI135" s="59">
        <v>4.7759999999999998</v>
      </c>
      <c r="AJ135" s="59">
        <v>5.2960000000000003</v>
      </c>
      <c r="AK135" s="59">
        <v>5.883</v>
      </c>
      <c r="AL135" s="59">
        <v>7.1550000000000002</v>
      </c>
      <c r="AM135" s="59">
        <v>7.9980000000000002</v>
      </c>
      <c r="AN135" s="59">
        <v>8.2219999999999995</v>
      </c>
      <c r="AO135" s="59">
        <v>8.2720000000000002</v>
      </c>
      <c r="AP135" s="59">
        <v>9.25</v>
      </c>
      <c r="AQ135" s="59">
        <v>10.241</v>
      </c>
      <c r="AR135" s="59">
        <v>11.849</v>
      </c>
      <c r="AS135" s="59">
        <v>12.3</v>
      </c>
      <c r="AT135" s="59">
        <v>13.65</v>
      </c>
      <c r="AU135" s="59">
        <v>14.750999999999999</v>
      </c>
      <c r="AV135" s="59">
        <v>15.27</v>
      </c>
      <c r="AW135" s="59">
        <v>14.686</v>
      </c>
      <c r="AX135" s="59">
        <v>14.462999999999999</v>
      </c>
      <c r="AY135" s="59">
        <v>14.452999999999999</v>
      </c>
      <c r="AZ135" s="59">
        <v>15.034000000000001</v>
      </c>
      <c r="BA135" s="59">
        <v>15.904</v>
      </c>
      <c r="BB135" s="59">
        <v>17.123999999999999</v>
      </c>
      <c r="BC135" s="59">
        <v>17.315999999999999</v>
      </c>
      <c r="BD135" s="59">
        <v>18.190000000000001</v>
      </c>
      <c r="BE135" s="59">
        <v>18.292999999999999</v>
      </c>
      <c r="BF135" s="59">
        <v>20.928000000000001</v>
      </c>
      <c r="BG135" s="59">
        <v>21.535</v>
      </c>
      <c r="BH135" s="59">
        <v>22.009</v>
      </c>
      <c r="BI135" s="59">
        <v>23.725999999999999</v>
      </c>
      <c r="BJ135" s="59">
        <v>24.527999999999999</v>
      </c>
      <c r="BK135" s="59">
        <v>29.309000000000001</v>
      </c>
      <c r="BL135" s="59">
        <v>24.706</v>
      </c>
      <c r="BM135" s="59">
        <v>22.818000000000001</v>
      </c>
      <c r="BN135" s="59">
        <v>22.945</v>
      </c>
      <c r="BO135" s="59">
        <v>23.86</v>
      </c>
      <c r="BP135" s="59">
        <v>23.184999999999999</v>
      </c>
      <c r="BQ135" s="59">
        <v>22.821000000000002</v>
      </c>
      <c r="BR135" s="59">
        <v>21.521000000000001</v>
      </c>
      <c r="BS135" s="59">
        <v>22.748000000000001</v>
      </c>
      <c r="BT135" s="59">
        <v>24.623000000000001</v>
      </c>
      <c r="BU135" s="59">
        <v>27.597000000000001</v>
      </c>
      <c r="BV135" s="59">
        <v>29.370999999999999</v>
      </c>
      <c r="BW135" s="59">
        <v>40.445</v>
      </c>
      <c r="BX135" s="59">
        <v>44.12</v>
      </c>
      <c r="BY135" s="59">
        <v>44.682000000000002</v>
      </c>
      <c r="BZ135" s="59">
        <v>43.81</v>
      </c>
    </row>
    <row r="136" spans="1:78" ht="25.5" x14ac:dyDescent="0.25">
      <c r="A136" s="58" t="s">
        <v>406</v>
      </c>
      <c r="B136" s="56" t="s">
        <v>407</v>
      </c>
      <c r="AF136" s="59">
        <v>-5.1999999999999998E-2</v>
      </c>
      <c r="AG136" s="59">
        <v>-0.59099999999999997</v>
      </c>
      <c r="AH136" s="59">
        <v>0.22500000000000001</v>
      </c>
      <c r="AI136" s="59">
        <v>4.2000000000000003E-2</v>
      </c>
      <c r="AJ136" s="59">
        <v>-1.655</v>
      </c>
      <c r="AK136" s="59">
        <v>-0.64900000000000002</v>
      </c>
      <c r="AL136" s="59">
        <v>-1.643</v>
      </c>
      <c r="AM136" s="59">
        <v>0.32300000000000001</v>
      </c>
      <c r="AN136" s="59">
        <v>0.33700000000000002</v>
      </c>
      <c r="AO136" s="59">
        <v>2.5259999999999998</v>
      </c>
      <c r="AP136" s="59">
        <v>1.2310000000000001</v>
      </c>
      <c r="AQ136" s="59">
        <v>1.298</v>
      </c>
      <c r="AR136" s="59">
        <v>-1.0740000000000001</v>
      </c>
      <c r="AS136" s="59">
        <v>0.95899999999999996</v>
      </c>
      <c r="AT136" s="59">
        <v>-1.1279999999999999</v>
      </c>
      <c r="AU136" s="59">
        <v>0.96</v>
      </c>
      <c r="AV136" s="59">
        <v>1.41</v>
      </c>
      <c r="AW136" s="59">
        <v>4.7279999999999998</v>
      </c>
      <c r="AX136" s="59">
        <v>2.1739999999999999</v>
      </c>
      <c r="AY136" s="59">
        <v>2.5219999999999998</v>
      </c>
      <c r="AZ136" s="59">
        <v>2.4910000000000001</v>
      </c>
      <c r="BA136" s="59">
        <v>4.2210000000000001</v>
      </c>
      <c r="BB136" s="59">
        <v>2.8450000000000002</v>
      </c>
      <c r="BC136" s="59">
        <v>3.0979999999999999</v>
      </c>
      <c r="BD136" s="59">
        <v>7.0179999999999998</v>
      </c>
      <c r="BE136" s="59">
        <v>9.18</v>
      </c>
      <c r="BF136" s="59">
        <v>8.8320000000000007</v>
      </c>
      <c r="BG136" s="59">
        <v>12.256</v>
      </c>
      <c r="BH136" s="59">
        <v>9.2149999999999999</v>
      </c>
      <c r="BI136" s="59">
        <v>10.058999999999999</v>
      </c>
      <c r="BJ136" s="59">
        <v>9.3800000000000008</v>
      </c>
      <c r="BK136" s="59">
        <v>1.956</v>
      </c>
      <c r="BL136" s="59">
        <v>10.153</v>
      </c>
      <c r="BM136" s="59">
        <v>1.1990000000000001</v>
      </c>
      <c r="BN136" s="59">
        <v>1.228</v>
      </c>
      <c r="BO136" s="59">
        <v>6.0860000000000003</v>
      </c>
      <c r="BP136" s="59">
        <v>11.856999999999999</v>
      </c>
      <c r="BQ136" s="59">
        <v>1.45</v>
      </c>
      <c r="BR136" s="59">
        <v>0.23400000000000001</v>
      </c>
      <c r="BS136" s="59">
        <v>1.2230000000000001</v>
      </c>
      <c r="BT136" s="59">
        <v>2.8140000000000001</v>
      </c>
      <c r="BU136" s="59">
        <v>4.7930000000000001</v>
      </c>
      <c r="BV136" s="59">
        <v>21.204000000000001</v>
      </c>
      <c r="BW136" s="59">
        <v>8.1630000000000003</v>
      </c>
      <c r="BX136" s="59">
        <v>17.172000000000001</v>
      </c>
      <c r="BY136" s="59">
        <v>6.9550000000000001</v>
      </c>
      <c r="BZ136" s="59">
        <v>7.5250000000000004</v>
      </c>
    </row>
    <row r="137" spans="1:78" x14ac:dyDescent="0.25">
      <c r="A137" s="58" t="s">
        <v>408</v>
      </c>
      <c r="B137" s="56" t="s">
        <v>409</v>
      </c>
      <c r="C137" s="59">
        <v>-0.69899999999999995</v>
      </c>
      <c r="D137" s="59">
        <v>-0.77400000000000002</v>
      </c>
      <c r="E137" s="59">
        <v>-0.80400000000000005</v>
      </c>
      <c r="F137" s="59">
        <v>-0.873</v>
      </c>
      <c r="G137" s="59">
        <v>-0.95799999999999996</v>
      </c>
      <c r="H137" s="59">
        <v>-0.90300000000000002</v>
      </c>
      <c r="I137" s="59">
        <v>-0.875</v>
      </c>
      <c r="J137" s="59">
        <v>-0.90400000000000003</v>
      </c>
      <c r="K137" s="59">
        <v>-0.94099999999999995</v>
      </c>
      <c r="L137" s="59">
        <v>-0.77400000000000002</v>
      </c>
      <c r="M137" s="59">
        <v>-0.92400000000000004</v>
      </c>
      <c r="N137" s="59">
        <v>-0.93300000000000005</v>
      </c>
      <c r="O137" s="59">
        <v>-0.92900000000000005</v>
      </c>
      <c r="P137" s="59">
        <v>-1.0329999999999999</v>
      </c>
      <c r="Q137" s="59">
        <v>-1.093</v>
      </c>
      <c r="R137" s="59">
        <v>-1.2110000000000001</v>
      </c>
      <c r="S137" s="59">
        <v>-1.339</v>
      </c>
      <c r="T137" s="59">
        <v>-1.631</v>
      </c>
      <c r="U137" s="59">
        <v>-1.9059999999999999</v>
      </c>
      <c r="V137" s="59">
        <v>-2.0640000000000001</v>
      </c>
      <c r="W137" s="59">
        <v>-2.411</v>
      </c>
      <c r="X137" s="59">
        <v>-2.4140000000000001</v>
      </c>
      <c r="Y137" s="59">
        <v>-2.3490000000000002</v>
      </c>
      <c r="Z137" s="59">
        <v>-2.6970000000000001</v>
      </c>
      <c r="AA137" s="59">
        <v>-3.093</v>
      </c>
      <c r="AB137" s="59">
        <v>-3.68</v>
      </c>
      <c r="AC137" s="59">
        <v>-4.9740000000000002</v>
      </c>
      <c r="AD137" s="59">
        <v>-6.9379999999999997</v>
      </c>
      <c r="AE137" s="59">
        <v>-5.4370000000000003</v>
      </c>
      <c r="AF137" s="59">
        <v>-5.3470000000000004</v>
      </c>
      <c r="AG137" s="59">
        <v>-6.7220000000000004</v>
      </c>
      <c r="AH137" s="59">
        <v>-7.5460000000000003</v>
      </c>
      <c r="AI137" s="59">
        <v>-9.0920000000000005</v>
      </c>
      <c r="AJ137" s="59">
        <v>-9.7140000000000004</v>
      </c>
      <c r="AK137" s="59">
        <v>-10.51</v>
      </c>
      <c r="AL137" s="59">
        <v>-12.891</v>
      </c>
      <c r="AM137" s="59">
        <v>-13.879</v>
      </c>
      <c r="AN137" s="59">
        <v>-14.717000000000001</v>
      </c>
      <c r="AO137" s="59">
        <v>-16.341000000000001</v>
      </c>
      <c r="AP137" s="59">
        <v>-18.323</v>
      </c>
      <c r="AQ137" s="59">
        <v>-19.495999999999999</v>
      </c>
      <c r="AR137" s="59">
        <v>-24.184999999999999</v>
      </c>
      <c r="AS137" s="59">
        <v>-22.219000000000001</v>
      </c>
      <c r="AT137" s="59">
        <v>-25.617000000000001</v>
      </c>
      <c r="AU137" s="59">
        <v>-34.975999999999999</v>
      </c>
      <c r="AV137" s="59">
        <v>-32.209000000000003</v>
      </c>
      <c r="AW137" s="59">
        <v>-36.68</v>
      </c>
      <c r="AX137" s="59">
        <v>-28.456</v>
      </c>
      <c r="AY137" s="59">
        <v>-34.271000000000001</v>
      </c>
      <c r="AZ137" s="59">
        <v>-30.486000000000001</v>
      </c>
      <c r="BA137" s="59">
        <v>-35.793999999999997</v>
      </c>
      <c r="BB137" s="59">
        <v>-32.667000000000002</v>
      </c>
      <c r="BC137" s="59">
        <v>-35.279000000000003</v>
      </c>
      <c r="BD137" s="59">
        <v>-39.933999999999997</v>
      </c>
      <c r="BE137" s="59">
        <v>-40.320999999999998</v>
      </c>
      <c r="BF137" s="59">
        <v>-43.689</v>
      </c>
      <c r="BG137" s="59">
        <v>-50.97</v>
      </c>
      <c r="BH137" s="59">
        <v>-51.279000000000003</v>
      </c>
      <c r="BI137" s="59">
        <v>-57.994999999999997</v>
      </c>
      <c r="BJ137" s="59">
        <v>-59.704999999999998</v>
      </c>
      <c r="BK137" s="59">
        <v>-54.887</v>
      </c>
      <c r="BL137" s="59">
        <v>-59.823999999999998</v>
      </c>
      <c r="BM137" s="59">
        <v>-48.704999999999998</v>
      </c>
      <c r="BN137" s="59">
        <v>-51.64</v>
      </c>
      <c r="BO137" s="59">
        <v>-56.750999999999998</v>
      </c>
      <c r="BP137" s="59">
        <v>-62.784999999999997</v>
      </c>
      <c r="BQ137" s="59">
        <v>-55.445</v>
      </c>
      <c r="BR137" s="59">
        <v>-52.180999999999997</v>
      </c>
      <c r="BS137" s="59">
        <v>-66.682000000000002</v>
      </c>
      <c r="BT137" s="59">
        <v>-54.241999999999997</v>
      </c>
      <c r="BU137" s="59">
        <v>-60.414000000000001</v>
      </c>
      <c r="BV137" s="59">
        <v>-88.325000000000003</v>
      </c>
      <c r="BW137" s="59">
        <v>-83.986000000000004</v>
      </c>
      <c r="BX137" s="59">
        <v>-95.225999999999999</v>
      </c>
      <c r="BY137" s="59">
        <v>-85.162999999999997</v>
      </c>
      <c r="BZ137" s="59">
        <v>-88.186999999999998</v>
      </c>
    </row>
    <row r="138" spans="1:78" x14ac:dyDescent="0.25">
      <c r="A138" s="58" t="s">
        <v>410</v>
      </c>
      <c r="B138" s="56" t="s">
        <v>411</v>
      </c>
    </row>
    <row r="139" spans="1:78" x14ac:dyDescent="0.25">
      <c r="A139" s="58" t="s">
        <v>412</v>
      </c>
      <c r="B139" s="56" t="s">
        <v>413</v>
      </c>
      <c r="AF139" s="59">
        <v>-4.9969999999999999</v>
      </c>
      <c r="AG139" s="59">
        <v>-5.6</v>
      </c>
      <c r="AH139" s="59">
        <v>-6.4260000000000002</v>
      </c>
      <c r="AI139" s="59">
        <v>-7.4290000000000003</v>
      </c>
      <c r="AJ139" s="59">
        <v>-8.4990000000000006</v>
      </c>
      <c r="AK139" s="59">
        <v>-9.3699999999999992</v>
      </c>
      <c r="AL139" s="59">
        <v>-11.391999999999999</v>
      </c>
      <c r="AM139" s="59">
        <v>-12.759</v>
      </c>
      <c r="AN139" s="59">
        <v>-13.423999999999999</v>
      </c>
      <c r="AO139" s="59">
        <v>-13.666</v>
      </c>
      <c r="AP139" s="59">
        <v>-14.361000000000001</v>
      </c>
      <c r="AQ139" s="59">
        <v>-16.170999999999999</v>
      </c>
      <c r="AR139" s="59">
        <v>-19.103000000000002</v>
      </c>
      <c r="AS139" s="59">
        <v>-20.05</v>
      </c>
      <c r="AT139" s="59">
        <v>-22.814</v>
      </c>
      <c r="AU139" s="59">
        <v>-24.419</v>
      </c>
      <c r="AV139" s="59">
        <v>-24.056999999999999</v>
      </c>
      <c r="AW139" s="59">
        <v>-22.76</v>
      </c>
      <c r="AX139" s="59">
        <v>-23.943000000000001</v>
      </c>
      <c r="AY139" s="59">
        <v>-22.076000000000001</v>
      </c>
      <c r="AZ139" s="59">
        <v>-22.289000000000001</v>
      </c>
      <c r="BA139" s="59">
        <v>-22.472000000000001</v>
      </c>
      <c r="BB139" s="59">
        <v>-23.173999999999999</v>
      </c>
      <c r="BC139" s="59">
        <v>-23.725999999999999</v>
      </c>
      <c r="BD139" s="59">
        <v>-25.648</v>
      </c>
      <c r="BE139" s="59">
        <v>-26.093</v>
      </c>
      <c r="BF139" s="59">
        <v>-30.407</v>
      </c>
      <c r="BG139" s="59">
        <v>-32.673999999999999</v>
      </c>
      <c r="BH139" s="59">
        <v>-33.448999999999998</v>
      </c>
      <c r="BI139" s="59">
        <v>-40.289000000000001</v>
      </c>
      <c r="BJ139" s="59">
        <v>-42.676000000000002</v>
      </c>
      <c r="BK139" s="59">
        <v>-47.015000000000001</v>
      </c>
      <c r="BL139" s="59">
        <v>-43.148000000000003</v>
      </c>
      <c r="BM139" s="59">
        <v>-39.314999999999998</v>
      </c>
      <c r="BN139" s="59">
        <v>-40.628</v>
      </c>
      <c r="BO139" s="59">
        <v>-41.265999999999998</v>
      </c>
      <c r="BP139" s="59">
        <v>-41.057000000000002</v>
      </c>
      <c r="BQ139" s="59">
        <v>-42.375999999999998</v>
      </c>
      <c r="BR139" s="59">
        <v>-41.718000000000004</v>
      </c>
      <c r="BS139" s="59">
        <v>-43.423999999999999</v>
      </c>
      <c r="BT139" s="59">
        <v>-44.682000000000002</v>
      </c>
      <c r="BU139" s="59">
        <v>-47.688000000000002</v>
      </c>
      <c r="BV139" s="59">
        <v>-53.183999999999997</v>
      </c>
      <c r="BW139" s="59">
        <v>-63.46</v>
      </c>
      <c r="BX139" s="59">
        <v>-64.697000000000003</v>
      </c>
      <c r="BY139" s="59">
        <v>-68.688999999999993</v>
      </c>
      <c r="BZ139" s="59">
        <v>-71.459000000000003</v>
      </c>
    </row>
    <row r="140" spans="1:78" ht="25.5" x14ac:dyDescent="0.25">
      <c r="A140" s="58" t="s">
        <v>414</v>
      </c>
      <c r="B140" s="56" t="s">
        <v>415</v>
      </c>
      <c r="AF140" s="59">
        <v>-0.35</v>
      </c>
      <c r="AG140" s="59">
        <v>-1.1220000000000001</v>
      </c>
      <c r="AH140" s="59">
        <v>-1.121</v>
      </c>
      <c r="AI140" s="59">
        <v>-1.663</v>
      </c>
      <c r="AJ140" s="59">
        <v>-1.2150000000000001</v>
      </c>
      <c r="AK140" s="59">
        <v>-1.141</v>
      </c>
      <c r="AL140" s="59">
        <v>-1.4990000000000001</v>
      </c>
      <c r="AM140" s="59">
        <v>-1.121</v>
      </c>
      <c r="AN140" s="59">
        <v>-1.2929999999999999</v>
      </c>
      <c r="AO140" s="59">
        <v>-2.6749999999999998</v>
      </c>
      <c r="AP140" s="59">
        <v>-3.9620000000000002</v>
      </c>
      <c r="AQ140" s="59">
        <v>-3.3260000000000001</v>
      </c>
      <c r="AR140" s="59">
        <v>-5.0819999999999999</v>
      </c>
      <c r="AS140" s="59">
        <v>-2.169</v>
      </c>
      <c r="AT140" s="59">
        <v>-2.8029999999999999</v>
      </c>
      <c r="AU140" s="59">
        <v>-10.558</v>
      </c>
      <c r="AV140" s="59">
        <v>-8.1519999999999992</v>
      </c>
      <c r="AW140" s="59">
        <v>-13.919</v>
      </c>
      <c r="AX140" s="59">
        <v>-4.5129999999999999</v>
      </c>
      <c r="AY140" s="59">
        <v>-12.195</v>
      </c>
      <c r="AZ140" s="59">
        <v>-8.1969999999999992</v>
      </c>
      <c r="BA140" s="59">
        <v>-13.321999999999999</v>
      </c>
      <c r="BB140" s="59">
        <v>-9.4930000000000003</v>
      </c>
      <c r="BC140" s="59">
        <v>-11.554</v>
      </c>
      <c r="BD140" s="59">
        <v>-14.286</v>
      </c>
      <c r="BE140" s="59">
        <v>-14.228</v>
      </c>
      <c r="BF140" s="59">
        <v>-13.282</v>
      </c>
      <c r="BG140" s="59">
        <v>-18.295999999999999</v>
      </c>
      <c r="BH140" s="59">
        <v>-17.829999999999998</v>
      </c>
      <c r="BI140" s="59">
        <v>-17.706</v>
      </c>
      <c r="BJ140" s="59">
        <v>-17.03</v>
      </c>
      <c r="BK140" s="59">
        <v>-7.8719999999999999</v>
      </c>
      <c r="BL140" s="59">
        <v>-16.675999999999998</v>
      </c>
      <c r="BM140" s="59">
        <v>-9.39</v>
      </c>
      <c r="BN140" s="59">
        <v>-11.010999999999999</v>
      </c>
      <c r="BO140" s="59">
        <v>-15.484999999999999</v>
      </c>
      <c r="BP140" s="59">
        <v>-21.728000000000002</v>
      </c>
      <c r="BQ140" s="59">
        <v>-13.07</v>
      </c>
      <c r="BR140" s="59">
        <v>-10.462</v>
      </c>
      <c r="BS140" s="59">
        <v>-23.257999999999999</v>
      </c>
      <c r="BT140" s="59">
        <v>-9.56</v>
      </c>
      <c r="BU140" s="59">
        <v>-12.726000000000001</v>
      </c>
      <c r="BV140" s="59">
        <v>-35.140999999999998</v>
      </c>
      <c r="BW140" s="59">
        <v>-20.526</v>
      </c>
      <c r="BX140" s="59">
        <v>-30.529</v>
      </c>
      <c r="BY140" s="59">
        <v>-16.474</v>
      </c>
      <c r="BZ140" s="59">
        <v>-16.728000000000002</v>
      </c>
    </row>
    <row r="141" spans="1:78" x14ac:dyDescent="0.25">
      <c r="A141" s="55"/>
      <c r="B141" s="57" t="s">
        <v>260</v>
      </c>
    </row>
    <row r="142" spans="1:78" ht="25.5" x14ac:dyDescent="0.25">
      <c r="A142" s="58" t="s">
        <v>416</v>
      </c>
      <c r="B142" s="56" t="s">
        <v>417</v>
      </c>
      <c r="C142" s="59">
        <v>0.41699999999999998</v>
      </c>
      <c r="D142" s="59">
        <v>0.45200000000000001</v>
      </c>
      <c r="E142" s="59">
        <v>0.55200000000000005</v>
      </c>
      <c r="F142" s="59">
        <v>0.79800000000000004</v>
      </c>
      <c r="G142" s="59">
        <v>0.85299999999999998</v>
      </c>
      <c r="H142" s="59">
        <v>0.98899999999999999</v>
      </c>
      <c r="I142" s="59">
        <v>1.1200000000000001</v>
      </c>
      <c r="J142" s="59">
        <v>1.296</v>
      </c>
      <c r="K142" s="59">
        <v>1.5029999999999999</v>
      </c>
      <c r="L142" s="59">
        <v>1.6819999999999999</v>
      </c>
      <c r="M142" s="59">
        <v>1.9770000000000001</v>
      </c>
      <c r="N142" s="59">
        <v>2.177</v>
      </c>
      <c r="O142" s="59">
        <v>2.5070000000000001</v>
      </c>
      <c r="P142" s="59">
        <v>2.948</v>
      </c>
      <c r="Q142" s="59">
        <v>3.456</v>
      </c>
      <c r="R142" s="59">
        <v>4.1470000000000002</v>
      </c>
      <c r="S142" s="59">
        <v>4.6760000000000002</v>
      </c>
      <c r="T142" s="59">
        <v>4.968</v>
      </c>
      <c r="U142" s="59">
        <v>5.5049999999999999</v>
      </c>
      <c r="V142" s="59">
        <v>6.0839999999999996</v>
      </c>
      <c r="W142" s="59">
        <v>6.4039999999999999</v>
      </c>
      <c r="X142" s="59">
        <v>6.9589999999999996</v>
      </c>
      <c r="Y142" s="59">
        <v>7.593</v>
      </c>
      <c r="Z142" s="59">
        <v>8.2929999999999993</v>
      </c>
      <c r="AA142" s="59">
        <v>8.7859999999999996</v>
      </c>
      <c r="AB142" s="59">
        <v>10.292999999999999</v>
      </c>
      <c r="AC142" s="59">
        <v>12.614000000000001</v>
      </c>
      <c r="AD142" s="59">
        <v>14.145</v>
      </c>
      <c r="AE142" s="59">
        <v>14.117000000000001</v>
      </c>
      <c r="AF142" s="59">
        <v>15.62</v>
      </c>
      <c r="AG142" s="59">
        <v>18.396000000000001</v>
      </c>
      <c r="AH142" s="59">
        <v>21.510999999999999</v>
      </c>
      <c r="AI142" s="59">
        <v>25.003</v>
      </c>
      <c r="AJ142" s="59">
        <v>29.852</v>
      </c>
      <c r="AK142" s="59">
        <v>31.286999999999999</v>
      </c>
      <c r="AL142" s="59">
        <v>33.433</v>
      </c>
      <c r="AM142" s="59">
        <v>37.600999999999999</v>
      </c>
      <c r="AN142" s="59">
        <v>40.095999999999997</v>
      </c>
      <c r="AO142" s="59">
        <v>41.555999999999997</v>
      </c>
      <c r="AP142" s="59">
        <v>47.851999999999997</v>
      </c>
      <c r="AQ142" s="59">
        <v>51.737000000000002</v>
      </c>
      <c r="AR142" s="59">
        <v>55.527000000000001</v>
      </c>
      <c r="AS142" s="59">
        <v>58.881999999999998</v>
      </c>
      <c r="AT142" s="59">
        <v>59.338000000000001</v>
      </c>
      <c r="AU142" s="59">
        <v>55.465000000000003</v>
      </c>
      <c r="AV142" s="59">
        <v>57.780999999999999</v>
      </c>
      <c r="AW142" s="59">
        <v>57.637999999999998</v>
      </c>
      <c r="AX142" s="59">
        <v>57.822000000000003</v>
      </c>
      <c r="AY142" s="59">
        <v>52.267000000000003</v>
      </c>
      <c r="AZ142" s="59">
        <v>56.064999999999998</v>
      </c>
      <c r="BA142" s="59">
        <v>58.625999999999998</v>
      </c>
      <c r="BB142" s="59">
        <v>63.005000000000003</v>
      </c>
      <c r="BC142" s="59">
        <v>65.192999999999998</v>
      </c>
      <c r="BD142" s="59">
        <v>66.733000000000004</v>
      </c>
      <c r="BE142" s="59">
        <v>69.709999999999994</v>
      </c>
      <c r="BF142" s="59">
        <v>73.876000000000005</v>
      </c>
      <c r="BG142" s="59">
        <v>79.001999999999995</v>
      </c>
      <c r="BH142" s="59">
        <v>81.061000000000007</v>
      </c>
      <c r="BI142" s="59">
        <v>85.03</v>
      </c>
      <c r="BJ142" s="59">
        <v>88.805000000000007</v>
      </c>
      <c r="BK142" s="59">
        <v>93.864000000000004</v>
      </c>
      <c r="BL142" s="59">
        <v>96.006</v>
      </c>
      <c r="BM142" s="59">
        <v>92.215999999999994</v>
      </c>
      <c r="BN142" s="59">
        <v>96.007000000000005</v>
      </c>
      <c r="BO142" s="59">
        <v>97.442999999999998</v>
      </c>
      <c r="BP142" s="59">
        <v>92.111000000000004</v>
      </c>
      <c r="BQ142" s="59">
        <v>86.864999999999995</v>
      </c>
      <c r="BR142" s="59">
        <v>87.95</v>
      </c>
      <c r="BS142" s="59">
        <v>88.573999999999998</v>
      </c>
      <c r="BT142" s="59">
        <v>92.757999999999996</v>
      </c>
      <c r="BU142" s="59">
        <v>101.631</v>
      </c>
      <c r="BV142" s="59">
        <v>99.391000000000005</v>
      </c>
      <c r="BW142" s="59">
        <v>103.51</v>
      </c>
      <c r="BX142" s="59">
        <v>112.67400000000001</v>
      </c>
      <c r="BY142" s="59">
        <v>120.381</v>
      </c>
      <c r="BZ142" s="59">
        <v>129.273</v>
      </c>
    </row>
    <row r="143" spans="1:78" x14ac:dyDescent="0.25">
      <c r="A143" s="58" t="s">
        <v>418</v>
      </c>
      <c r="B143" s="56" t="s">
        <v>419</v>
      </c>
      <c r="C143" s="59">
        <v>0.41699999999999998</v>
      </c>
      <c r="D143" s="59">
        <v>0.45200000000000001</v>
      </c>
      <c r="E143" s="59">
        <v>0.55200000000000005</v>
      </c>
      <c r="F143" s="59">
        <v>0.79800000000000004</v>
      </c>
      <c r="G143" s="59">
        <v>0.85499999999999998</v>
      </c>
      <c r="H143" s="59">
        <v>0.98399999999999999</v>
      </c>
      <c r="I143" s="59">
        <v>1.111</v>
      </c>
      <c r="J143" s="59">
        <v>1.2869999999999999</v>
      </c>
      <c r="K143" s="59">
        <v>1.5249999999999999</v>
      </c>
      <c r="L143" s="59">
        <v>1.6879999999999999</v>
      </c>
      <c r="M143" s="59">
        <v>1.988</v>
      </c>
      <c r="N143" s="59">
        <v>2.161</v>
      </c>
      <c r="O143" s="59">
        <v>2.5169999999999999</v>
      </c>
      <c r="P143" s="59">
        <v>2.9630000000000001</v>
      </c>
      <c r="Q143" s="59">
        <v>3.4649999999999999</v>
      </c>
      <c r="R143" s="59">
        <v>4.1390000000000002</v>
      </c>
      <c r="S143" s="59">
        <v>4.6639999999999997</v>
      </c>
      <c r="T143" s="59">
        <v>4.9429999999999996</v>
      </c>
      <c r="U143" s="59">
        <v>5.4550000000000001</v>
      </c>
      <c r="V143" s="59">
        <v>5.6980000000000004</v>
      </c>
      <c r="W143" s="59">
        <v>6.1849999999999996</v>
      </c>
      <c r="X143" s="59">
        <v>6.8280000000000003</v>
      </c>
      <c r="Y143" s="59">
        <v>7.3639999999999999</v>
      </c>
      <c r="Z143" s="59">
        <v>7.9050000000000002</v>
      </c>
      <c r="AA143" s="59">
        <v>8.8040000000000003</v>
      </c>
      <c r="AB143" s="59">
        <v>10.36</v>
      </c>
      <c r="AC143" s="59">
        <v>12.388999999999999</v>
      </c>
      <c r="AD143" s="59">
        <v>14.087999999999999</v>
      </c>
      <c r="AE143" s="59">
        <v>14.407</v>
      </c>
      <c r="AF143" s="59">
        <v>15.602</v>
      </c>
      <c r="AG143" s="59">
        <v>17.963999999999999</v>
      </c>
      <c r="AH143" s="59">
        <v>20.963000000000001</v>
      </c>
      <c r="AI143" s="59">
        <v>24.408000000000001</v>
      </c>
      <c r="AJ143" s="59">
        <v>28.971</v>
      </c>
      <c r="AK143" s="59">
        <v>30.532</v>
      </c>
      <c r="AL143" s="59">
        <v>32.959000000000003</v>
      </c>
      <c r="AM143" s="59">
        <v>36.363</v>
      </c>
      <c r="AN143" s="59">
        <v>38.777000000000001</v>
      </c>
      <c r="AO143" s="59">
        <v>41.622999999999998</v>
      </c>
      <c r="AP143" s="59">
        <v>47.14</v>
      </c>
      <c r="AQ143" s="59">
        <v>50.654000000000003</v>
      </c>
      <c r="AR143" s="59">
        <v>54.228000000000002</v>
      </c>
      <c r="AS143" s="59">
        <v>57.9</v>
      </c>
      <c r="AT143" s="59">
        <v>58.972999999999999</v>
      </c>
      <c r="AU143" s="59">
        <v>57.334000000000003</v>
      </c>
      <c r="AV143" s="59">
        <v>57.542999999999999</v>
      </c>
      <c r="AW143" s="59">
        <v>56.277000000000001</v>
      </c>
      <c r="AX143" s="59">
        <v>57.017000000000003</v>
      </c>
      <c r="AY143" s="59">
        <v>54.113</v>
      </c>
      <c r="AZ143" s="59">
        <v>54.652000000000001</v>
      </c>
      <c r="BA143" s="59">
        <v>57.567</v>
      </c>
      <c r="BB143" s="59">
        <v>63.078000000000003</v>
      </c>
      <c r="BC143" s="59">
        <v>64.215999999999994</v>
      </c>
      <c r="BD143" s="59">
        <v>64.688000000000002</v>
      </c>
      <c r="BE143" s="59">
        <v>69.162000000000006</v>
      </c>
      <c r="BF143" s="59">
        <v>73.616</v>
      </c>
      <c r="BG143" s="59">
        <v>78.385000000000005</v>
      </c>
      <c r="BH143" s="59">
        <v>80.876999999999995</v>
      </c>
      <c r="BI143" s="59">
        <v>84.82</v>
      </c>
      <c r="BJ143" s="59">
        <v>88.409000000000006</v>
      </c>
      <c r="BK143" s="59">
        <v>93.43</v>
      </c>
      <c r="BL143" s="59">
        <v>95.757000000000005</v>
      </c>
      <c r="BM143" s="59">
        <v>92.644000000000005</v>
      </c>
      <c r="BN143" s="59">
        <v>95.102999999999994</v>
      </c>
      <c r="BO143" s="59">
        <v>96.995000000000005</v>
      </c>
      <c r="BP143" s="59">
        <v>91.772999999999996</v>
      </c>
      <c r="BQ143" s="59">
        <v>86.768000000000001</v>
      </c>
      <c r="BR143" s="59">
        <v>87.524000000000001</v>
      </c>
      <c r="BS143" s="59">
        <v>88.158000000000001</v>
      </c>
      <c r="BT143" s="59">
        <v>92.182000000000002</v>
      </c>
      <c r="BU143" s="59">
        <v>101.069</v>
      </c>
      <c r="BV143" s="59">
        <v>96.265000000000001</v>
      </c>
      <c r="BW143" s="59">
        <v>102.15900000000001</v>
      </c>
      <c r="BX143" s="59">
        <v>110.21599999999999</v>
      </c>
      <c r="BY143" s="59">
        <v>119.699</v>
      </c>
      <c r="BZ143" s="59">
        <v>126.997</v>
      </c>
    </row>
    <row r="144" spans="1:78" x14ac:dyDescent="0.25">
      <c r="A144" s="58" t="s">
        <v>420</v>
      </c>
      <c r="B144" s="56" t="s">
        <v>421</v>
      </c>
      <c r="C144" s="59">
        <v>0</v>
      </c>
      <c r="D144" s="59">
        <v>0</v>
      </c>
      <c r="E144" s="59">
        <v>0</v>
      </c>
      <c r="F144" s="59">
        <v>0</v>
      </c>
      <c r="G144" s="59">
        <v>-1E-3</v>
      </c>
      <c r="H144" s="59">
        <v>6.0000000000000001E-3</v>
      </c>
      <c r="I144" s="59">
        <v>8.9999999999999993E-3</v>
      </c>
      <c r="J144" s="59">
        <v>0.01</v>
      </c>
      <c r="K144" s="59">
        <v>-2.1999999999999999E-2</v>
      </c>
      <c r="L144" s="59">
        <v>-5.0000000000000001E-3</v>
      </c>
      <c r="M144" s="59">
        <v>-1.0999999999999999E-2</v>
      </c>
      <c r="N144" s="59">
        <v>1.6E-2</v>
      </c>
      <c r="O144" s="59">
        <v>-0.01</v>
      </c>
      <c r="P144" s="59">
        <v>-1.4999999999999999E-2</v>
      </c>
      <c r="Q144" s="59">
        <v>-8.9999999999999993E-3</v>
      </c>
      <c r="R144" s="59">
        <v>8.0000000000000002E-3</v>
      </c>
      <c r="S144" s="59">
        <v>1.2E-2</v>
      </c>
      <c r="T144" s="59">
        <v>2.5000000000000001E-2</v>
      </c>
      <c r="U144" s="59">
        <v>0.05</v>
      </c>
      <c r="V144" s="59">
        <v>0.38600000000000001</v>
      </c>
      <c r="W144" s="59">
        <v>0.219</v>
      </c>
      <c r="X144" s="59">
        <v>0.13100000000000001</v>
      </c>
      <c r="Y144" s="59">
        <v>0.22900000000000001</v>
      </c>
      <c r="Z144" s="59">
        <v>0.38800000000000001</v>
      </c>
      <c r="AA144" s="59">
        <v>-1.7999999999999999E-2</v>
      </c>
      <c r="AB144" s="59">
        <v>-6.7000000000000004E-2</v>
      </c>
      <c r="AC144" s="59">
        <v>0.22500000000000001</v>
      </c>
      <c r="AD144" s="59">
        <v>5.7000000000000002E-2</v>
      </c>
      <c r="AE144" s="59">
        <v>-0.28999999999999998</v>
      </c>
      <c r="AF144" s="59">
        <v>1.7999999999999999E-2</v>
      </c>
      <c r="AG144" s="59">
        <v>0.43099999999999999</v>
      </c>
      <c r="AH144" s="59">
        <v>0.54800000000000004</v>
      </c>
      <c r="AI144" s="59">
        <v>0.59499999999999997</v>
      </c>
      <c r="AJ144" s="59">
        <v>0.88100000000000001</v>
      </c>
      <c r="AK144" s="59">
        <v>0.755</v>
      </c>
      <c r="AL144" s="59">
        <v>0.47399999999999998</v>
      </c>
      <c r="AM144" s="59">
        <v>1.238</v>
      </c>
      <c r="AN144" s="59">
        <v>1.32</v>
      </c>
      <c r="AO144" s="59">
        <v>-6.7000000000000004E-2</v>
      </c>
      <c r="AP144" s="59">
        <v>0.71199999999999997</v>
      </c>
      <c r="AQ144" s="59">
        <v>1.083</v>
      </c>
      <c r="AR144" s="59">
        <v>1.2989999999999999</v>
      </c>
      <c r="AS144" s="59">
        <v>0.98199999999999998</v>
      </c>
      <c r="AT144" s="59">
        <v>0.36499999999999999</v>
      </c>
      <c r="AU144" s="59">
        <v>-1.869</v>
      </c>
      <c r="AV144" s="59">
        <v>0.23799999999999999</v>
      </c>
      <c r="AW144" s="59">
        <v>1.361</v>
      </c>
      <c r="AX144" s="59">
        <v>0.80500000000000005</v>
      </c>
      <c r="AY144" s="59">
        <v>-1.845</v>
      </c>
      <c r="AZ144" s="59">
        <v>1.413</v>
      </c>
      <c r="BA144" s="59">
        <v>1.0589999999999999</v>
      </c>
      <c r="BB144" s="59">
        <v>-7.3999999999999996E-2</v>
      </c>
      <c r="BC144" s="59">
        <v>0.97699999999999998</v>
      </c>
      <c r="BD144" s="59">
        <v>2.0449999999999999</v>
      </c>
      <c r="BE144" s="59">
        <v>0.54800000000000004</v>
      </c>
      <c r="BF144" s="59">
        <v>0.25900000000000001</v>
      </c>
      <c r="BG144" s="59">
        <v>0.61699999999999999</v>
      </c>
      <c r="BH144" s="59">
        <v>0.183</v>
      </c>
      <c r="BI144" s="59">
        <v>0.21</v>
      </c>
      <c r="BJ144" s="59">
        <v>0.39600000000000002</v>
      </c>
      <c r="BK144" s="59">
        <v>0.434</v>
      </c>
      <c r="BL144" s="59">
        <v>0.249</v>
      </c>
      <c r="BM144" s="59">
        <v>-0.42799999999999999</v>
      </c>
      <c r="BN144" s="59">
        <v>0.90400000000000003</v>
      </c>
      <c r="BO144" s="59">
        <v>0.44800000000000001</v>
      </c>
      <c r="BP144" s="59">
        <v>0.33800000000000002</v>
      </c>
      <c r="BQ144" s="59">
        <v>9.8000000000000004E-2</v>
      </c>
      <c r="BR144" s="59">
        <v>0.42599999999999999</v>
      </c>
      <c r="BS144" s="59">
        <v>0.41599999999999998</v>
      </c>
      <c r="BT144" s="59">
        <v>0.57599999999999996</v>
      </c>
      <c r="BU144" s="59">
        <v>0.56200000000000006</v>
      </c>
      <c r="BV144" s="59">
        <v>3.1259999999999999</v>
      </c>
      <c r="BW144" s="59">
        <v>1.351</v>
      </c>
      <c r="BX144" s="59">
        <v>2.4590000000000001</v>
      </c>
      <c r="BY144" s="59">
        <v>0.68200000000000005</v>
      </c>
      <c r="BZ144" s="59">
        <v>2.2759999999999998</v>
      </c>
    </row>
    <row r="145" spans="1:78" ht="25.5" x14ac:dyDescent="0.25">
      <c r="A145" s="58" t="s">
        <v>422</v>
      </c>
      <c r="B145" s="56" t="s">
        <v>423</v>
      </c>
      <c r="C145" s="59">
        <v>0</v>
      </c>
      <c r="D145" s="59">
        <v>0</v>
      </c>
      <c r="E145" s="59">
        <v>0</v>
      </c>
      <c r="F145" s="59">
        <v>0</v>
      </c>
      <c r="G145" s="59">
        <v>0</v>
      </c>
      <c r="H145" s="59">
        <v>0</v>
      </c>
      <c r="I145" s="59">
        <v>0</v>
      </c>
      <c r="J145" s="59">
        <v>0</v>
      </c>
      <c r="K145" s="59">
        <v>0</v>
      </c>
      <c r="L145" s="59">
        <v>0</v>
      </c>
      <c r="M145" s="59">
        <v>4.2999999999999997E-2</v>
      </c>
      <c r="N145" s="59">
        <v>4.9000000000000002E-2</v>
      </c>
      <c r="O145" s="59">
        <v>7.5999999999999998E-2</v>
      </c>
      <c r="P145" s="59">
        <v>0.10199999999999999</v>
      </c>
      <c r="Q145" s="59">
        <v>0.122</v>
      </c>
      <c r="R145" s="59">
        <v>0.13</v>
      </c>
      <c r="S145" s="59">
        <v>0.13100000000000001</v>
      </c>
      <c r="T145" s="59">
        <v>0.18099999999999999</v>
      </c>
      <c r="U145" s="59">
        <v>0.157</v>
      </c>
      <c r="V145" s="59">
        <v>0.23899999999999999</v>
      </c>
      <c r="W145" s="59">
        <v>0.20300000000000001</v>
      </c>
      <c r="X145" s="59">
        <v>0.28599999999999998</v>
      </c>
      <c r="Y145" s="59">
        <v>0.29499999999999998</v>
      </c>
      <c r="Z145" s="59">
        <v>0.44900000000000001</v>
      </c>
      <c r="AA145" s="59">
        <v>0.48899999999999999</v>
      </c>
      <c r="AB145" s="59">
        <v>0.48</v>
      </c>
      <c r="AC145" s="59">
        <v>0.53</v>
      </c>
      <c r="AD145" s="59">
        <v>0.48799999999999999</v>
      </c>
      <c r="AE145" s="59">
        <v>0.46300000000000002</v>
      </c>
      <c r="AF145" s="59">
        <v>0.503</v>
      </c>
      <c r="AG145" s="59">
        <v>0.441</v>
      </c>
      <c r="AH145" s="59">
        <v>0.47599999999999998</v>
      </c>
      <c r="AI145" s="59">
        <v>0.40200000000000002</v>
      </c>
      <c r="AJ145" s="59">
        <v>0.443</v>
      </c>
      <c r="AK145" s="59">
        <v>0.47199999999999998</v>
      </c>
      <c r="AL145" s="59">
        <v>0.48499999999999999</v>
      </c>
      <c r="AM145" s="59">
        <v>0.34799999999999998</v>
      </c>
      <c r="AN145" s="59">
        <v>0.39300000000000002</v>
      </c>
      <c r="AO145" s="59">
        <v>0.19700000000000001</v>
      </c>
      <c r="AP145" s="59">
        <v>0.23300000000000001</v>
      </c>
      <c r="AQ145" s="59">
        <v>0.59599999999999997</v>
      </c>
      <c r="AR145" s="59">
        <v>0.498</v>
      </c>
      <c r="AS145" s="59">
        <v>0.65100000000000002</v>
      </c>
      <c r="AT145" s="59">
        <v>0.749</v>
      </c>
      <c r="AU145" s="59">
        <v>0.64400000000000002</v>
      </c>
      <c r="AV145" s="59">
        <v>0.52</v>
      </c>
      <c r="AW145" s="59">
        <v>0.81599999999999995</v>
      </c>
      <c r="AX145" s="59">
        <v>0.81599999999999995</v>
      </c>
      <c r="AY145" s="59">
        <v>1.6140000000000001</v>
      </c>
      <c r="AZ145" s="59">
        <v>1.579</v>
      </c>
      <c r="BA145" s="59">
        <v>1.4990000000000001</v>
      </c>
      <c r="BB145" s="59">
        <v>1.762</v>
      </c>
      <c r="BC145" s="59">
        <v>1.5609999999999999</v>
      </c>
      <c r="BD145" s="59">
        <v>1.6679999999999999</v>
      </c>
      <c r="BE145" s="59">
        <v>1.7789999999999999</v>
      </c>
      <c r="BF145" s="59">
        <v>2.0569999999999999</v>
      </c>
      <c r="BG145" s="59">
        <v>2.1019999999999999</v>
      </c>
      <c r="BH145" s="59">
        <v>2.2000000000000002</v>
      </c>
      <c r="BI145" s="59">
        <v>2.6240000000000001</v>
      </c>
      <c r="BJ145" s="59">
        <v>2.5779999999999998</v>
      </c>
      <c r="BK145" s="59">
        <v>3.246</v>
      </c>
      <c r="BL145" s="59">
        <v>2.7919999999999998</v>
      </c>
      <c r="BM145" s="59">
        <v>3.085</v>
      </c>
      <c r="BN145" s="59">
        <v>3.2029999999999998</v>
      </c>
      <c r="BO145" s="59">
        <v>3.0459999999999998</v>
      </c>
      <c r="BP145" s="59">
        <v>2.58</v>
      </c>
      <c r="BQ145" s="59">
        <v>2.456</v>
      </c>
      <c r="BR145" s="59">
        <v>2.302</v>
      </c>
      <c r="BS145" s="59">
        <v>2.3820000000000001</v>
      </c>
      <c r="BT145" s="59">
        <v>2.3820000000000001</v>
      </c>
      <c r="BU145" s="59">
        <v>3.0259999999999998</v>
      </c>
      <c r="BV145" s="59">
        <v>2.14</v>
      </c>
      <c r="BW145" s="59">
        <v>2.1480000000000001</v>
      </c>
      <c r="BX145" s="59">
        <v>2.411</v>
      </c>
      <c r="BY145" s="59">
        <v>2.2999999999999998</v>
      </c>
      <c r="BZ145" s="59">
        <v>2.8159999999999998</v>
      </c>
    </row>
    <row r="146" spans="1:78" ht="25.5" x14ac:dyDescent="0.25">
      <c r="A146" s="58" t="s">
        <v>424</v>
      </c>
      <c r="B146" s="56" t="s">
        <v>425</v>
      </c>
      <c r="C146" s="59">
        <v>-0.26900000000000002</v>
      </c>
      <c r="D146" s="59">
        <v>-0.216</v>
      </c>
      <c r="E146" s="59">
        <v>-0.10100000000000001</v>
      </c>
      <c r="F146" s="59">
        <v>-0.245</v>
      </c>
      <c r="G146" s="59">
        <v>-0.13600000000000001</v>
      </c>
      <c r="H146" s="59">
        <v>-0.122</v>
      </c>
      <c r="I146" s="59">
        <v>-0.32700000000000001</v>
      </c>
      <c r="J146" s="59">
        <v>-0.56100000000000005</v>
      </c>
      <c r="K146" s="59">
        <v>-0.47899999999999998</v>
      </c>
      <c r="L146" s="59">
        <v>0.36799999999999999</v>
      </c>
      <c r="M146" s="59">
        <v>0.62</v>
      </c>
      <c r="N146" s="59">
        <v>0.55300000000000005</v>
      </c>
      <c r="O146" s="59">
        <v>0.58199999999999996</v>
      </c>
      <c r="P146" s="59">
        <v>0.1</v>
      </c>
      <c r="Q146" s="59">
        <v>0.248</v>
      </c>
      <c r="R146" s="59">
        <v>0.59099999999999997</v>
      </c>
      <c r="S146" s="59">
        <v>0.42799999999999999</v>
      </c>
      <c r="T146" s="59">
        <v>0.17899999999999999</v>
      </c>
      <c r="U146" s="59">
        <v>-0.48599999999999999</v>
      </c>
      <c r="V146" s="59">
        <v>-1.4039999999999999</v>
      </c>
      <c r="W146" s="59">
        <v>-0.18</v>
      </c>
      <c r="X146" s="59">
        <v>-4.2000000000000003E-2</v>
      </c>
      <c r="Y146" s="59">
        <v>-0.42199999999999999</v>
      </c>
      <c r="Z146" s="59">
        <v>0.34300000000000003</v>
      </c>
      <c r="AA146" s="59">
        <v>-0.123</v>
      </c>
      <c r="AB146" s="59">
        <v>0.19900000000000001</v>
      </c>
      <c r="AC146" s="59">
        <v>-6.8860000000000001</v>
      </c>
      <c r="AD146" s="59">
        <v>-4.4409999999999998</v>
      </c>
      <c r="AE146" s="59">
        <v>-3.4940000000000002</v>
      </c>
      <c r="AF146" s="59">
        <v>-6.2640000000000002</v>
      </c>
      <c r="AG146" s="59">
        <v>-1.919</v>
      </c>
      <c r="AH146" s="59">
        <v>-1.9359999999999999</v>
      </c>
      <c r="AI146" s="59">
        <v>-12.276</v>
      </c>
      <c r="AJ146" s="59">
        <v>-16.622</v>
      </c>
      <c r="AK146" s="59">
        <v>-16.529</v>
      </c>
      <c r="AL146" s="59">
        <v>-19.344000000000001</v>
      </c>
      <c r="AM146" s="59">
        <v>-22.521000000000001</v>
      </c>
      <c r="AN146" s="59">
        <v>-26.045000000000002</v>
      </c>
      <c r="AO146" s="59">
        <v>-17.244</v>
      </c>
      <c r="AP146" s="59">
        <v>-23.725999999999999</v>
      </c>
      <c r="AQ146" s="59">
        <v>-17.768999999999998</v>
      </c>
      <c r="AR146" s="59">
        <v>-25.645</v>
      </c>
      <c r="AS146" s="59">
        <v>-31.254000000000001</v>
      </c>
      <c r="AT146" s="59">
        <v>-52.039000000000001</v>
      </c>
      <c r="AU146" s="59">
        <v>-72.623000000000005</v>
      </c>
      <c r="AV146" s="59">
        <v>-63.984999999999999</v>
      </c>
      <c r="AW146" s="59">
        <v>-62.039000000000001</v>
      </c>
      <c r="AX146" s="59">
        <v>-48.584000000000003</v>
      </c>
      <c r="AY146" s="59">
        <v>-47.865000000000002</v>
      </c>
      <c r="AZ146" s="59">
        <v>-32.195</v>
      </c>
      <c r="BA146" s="59">
        <v>-21.544</v>
      </c>
      <c r="BB146" s="59">
        <v>-19.341999999999999</v>
      </c>
      <c r="BC146" s="59">
        <v>-21.687000000000001</v>
      </c>
      <c r="BD146" s="59">
        <v>-50.121000000000002</v>
      </c>
      <c r="BE146" s="59">
        <v>-66.316999999999993</v>
      </c>
      <c r="BF146" s="59">
        <v>-60.3</v>
      </c>
      <c r="BG146" s="59">
        <v>-61.801000000000002</v>
      </c>
      <c r="BH146" s="59">
        <v>-49.063000000000002</v>
      </c>
      <c r="BI146" s="59">
        <v>-57.936</v>
      </c>
      <c r="BJ146" s="59">
        <v>-69.69</v>
      </c>
      <c r="BK146" s="59">
        <v>-142.834</v>
      </c>
      <c r="BL146" s="59">
        <v>-142.761</v>
      </c>
      <c r="BM146" s="59">
        <v>-109.386</v>
      </c>
      <c r="BN146" s="59">
        <v>-107.98699999999999</v>
      </c>
      <c r="BO146" s="59">
        <v>-104.712</v>
      </c>
      <c r="BP146" s="59">
        <v>-98.504000000000005</v>
      </c>
      <c r="BQ146" s="59">
        <v>-85.680999999999997</v>
      </c>
      <c r="BR146" s="59">
        <v>-84.025000000000006</v>
      </c>
      <c r="BS146" s="59">
        <v>-77.058000000000007</v>
      </c>
      <c r="BT146" s="59">
        <v>-54.616</v>
      </c>
      <c r="BU146" s="59">
        <v>-58.225999999999999</v>
      </c>
      <c r="BV146" s="59">
        <v>-207.084</v>
      </c>
      <c r="BW146" s="59">
        <v>-165.149</v>
      </c>
      <c r="BX146" s="59">
        <v>-125.896</v>
      </c>
      <c r="BY146" s="59">
        <v>-151.709</v>
      </c>
      <c r="BZ146" s="59">
        <v>-168.57499999999999</v>
      </c>
    </row>
    <row r="147" spans="1:78" x14ac:dyDescent="0.25">
      <c r="A147" s="55"/>
      <c r="B147" s="57" t="s">
        <v>71</v>
      </c>
    </row>
    <row r="148" spans="1:78" x14ac:dyDescent="0.25">
      <c r="A148" s="55"/>
      <c r="B148" s="57" t="s">
        <v>426</v>
      </c>
    </row>
    <row r="149" spans="1:78" x14ac:dyDescent="0.25">
      <c r="A149" s="55"/>
      <c r="B149" s="57" t="s">
        <v>251</v>
      </c>
    </row>
    <row r="150" spans="1:78" x14ac:dyDescent="0.25">
      <c r="A150" s="58" t="s">
        <v>384</v>
      </c>
      <c r="B150" s="56" t="s">
        <v>385</v>
      </c>
      <c r="C150" s="59">
        <v>2.6059999999999999</v>
      </c>
      <c r="D150" s="59">
        <v>3.0739999999999998</v>
      </c>
      <c r="E150" s="59">
        <v>3.8980000000000001</v>
      </c>
      <c r="F150" s="59">
        <v>4.7190000000000003</v>
      </c>
      <c r="G150" s="59">
        <v>5.1950000000000003</v>
      </c>
      <c r="H150" s="59">
        <v>5.3769999999999998</v>
      </c>
      <c r="I150" s="59">
        <v>5.4249999999999998</v>
      </c>
      <c r="J150" s="59">
        <v>6.0140000000000002</v>
      </c>
      <c r="K150" s="59">
        <v>6.7480000000000002</v>
      </c>
      <c r="L150" s="59">
        <v>8.266</v>
      </c>
      <c r="M150" s="59">
        <v>9.5069999999999997</v>
      </c>
      <c r="N150" s="59">
        <v>10.131</v>
      </c>
      <c r="O150" s="59">
        <v>11.28</v>
      </c>
      <c r="P150" s="59">
        <v>12.388999999999999</v>
      </c>
      <c r="Q150" s="59">
        <v>14.311</v>
      </c>
      <c r="R150" s="59">
        <v>16.492999999999999</v>
      </c>
      <c r="S150" s="59">
        <v>17.821000000000002</v>
      </c>
      <c r="T150" s="59">
        <v>19.257999999999999</v>
      </c>
      <c r="U150" s="59">
        <v>20.376999999999999</v>
      </c>
      <c r="V150" s="59">
        <v>22.044</v>
      </c>
      <c r="W150" s="59">
        <v>26.292000000000002</v>
      </c>
      <c r="X150" s="59">
        <v>29.63</v>
      </c>
      <c r="Y150" s="59">
        <v>32.765999999999998</v>
      </c>
      <c r="Z150" s="59">
        <v>37.378</v>
      </c>
      <c r="AA150" s="59">
        <v>42.017000000000003</v>
      </c>
      <c r="AB150" s="59">
        <v>50.170999999999999</v>
      </c>
      <c r="AC150" s="59">
        <v>54.58</v>
      </c>
      <c r="AD150" s="59">
        <v>68.748999999999995</v>
      </c>
      <c r="AE150" s="59">
        <v>75.513999999999996</v>
      </c>
      <c r="AF150" s="59">
        <v>83.706999999999994</v>
      </c>
      <c r="AG150" s="59">
        <v>102.10599999999999</v>
      </c>
      <c r="AH150" s="59">
        <v>117.97499999999999</v>
      </c>
      <c r="AI150" s="59">
        <v>127.658</v>
      </c>
      <c r="AJ150" s="59">
        <v>149.42500000000001</v>
      </c>
      <c r="AK150" s="59">
        <v>165.38</v>
      </c>
      <c r="AL150" s="59">
        <v>180.76499999999999</v>
      </c>
      <c r="AM150" s="59">
        <v>191.56200000000001</v>
      </c>
      <c r="AN150" s="59">
        <v>201.10499999999999</v>
      </c>
      <c r="AO150" s="59">
        <v>218.34200000000001</v>
      </c>
      <c r="AP150" s="59">
        <v>231.33099999999999</v>
      </c>
      <c r="AQ150" s="59">
        <v>251.58099999999999</v>
      </c>
      <c r="AR150" s="59">
        <v>264.63499999999999</v>
      </c>
      <c r="AS150" s="59">
        <v>271.21300000000002</v>
      </c>
      <c r="AT150" s="59">
        <v>270.517</v>
      </c>
      <c r="AU150" s="59">
        <v>267.827</v>
      </c>
      <c r="AV150" s="59">
        <v>280.89400000000001</v>
      </c>
      <c r="AW150" s="59">
        <v>294.22300000000001</v>
      </c>
      <c r="AX150" s="59">
        <v>313.08300000000003</v>
      </c>
      <c r="AY150" s="59">
        <v>322.86200000000002</v>
      </c>
      <c r="AZ150" s="59">
        <v>340.89</v>
      </c>
      <c r="BA150" s="59">
        <v>366.82900000000001</v>
      </c>
      <c r="BB150" s="59">
        <v>383.74599999999998</v>
      </c>
      <c r="BC150" s="59">
        <v>394.90600000000001</v>
      </c>
      <c r="BD150" s="59">
        <v>387.70800000000003</v>
      </c>
      <c r="BE150" s="59">
        <v>390.17700000000002</v>
      </c>
      <c r="BF150" s="59">
        <v>415.27300000000002</v>
      </c>
      <c r="BG150" s="59">
        <v>437.46100000000001</v>
      </c>
      <c r="BH150" s="59">
        <v>469.09500000000003</v>
      </c>
      <c r="BI150" s="59">
        <v>483.03800000000001</v>
      </c>
      <c r="BJ150" s="59">
        <v>491.37</v>
      </c>
      <c r="BK150" s="59">
        <v>440.84899999999999</v>
      </c>
      <c r="BL150" s="59">
        <v>455.67700000000002</v>
      </c>
      <c r="BM150" s="59">
        <v>494.40899999999999</v>
      </c>
      <c r="BN150" s="59">
        <v>514.78099999999995</v>
      </c>
      <c r="BO150" s="59">
        <v>528.84400000000005</v>
      </c>
      <c r="BP150" s="59">
        <v>538.19399999999996</v>
      </c>
      <c r="BQ150" s="59">
        <v>552.21500000000003</v>
      </c>
      <c r="BR150" s="59">
        <v>562.255</v>
      </c>
      <c r="BS150" s="59">
        <v>596.48500000000001</v>
      </c>
      <c r="BT150" s="59">
        <v>614.37400000000002</v>
      </c>
      <c r="BU150" s="59">
        <v>630.99300000000005</v>
      </c>
      <c r="BV150" s="59">
        <v>504.279</v>
      </c>
      <c r="BW150" s="59">
        <v>582.149</v>
      </c>
      <c r="BX150" s="59">
        <v>657.68600000000004</v>
      </c>
      <c r="BY150" s="59">
        <v>665.23800000000006</v>
      </c>
      <c r="BZ150" s="59">
        <v>684.91300000000001</v>
      </c>
    </row>
    <row r="151" spans="1:78" x14ac:dyDescent="0.25">
      <c r="A151" s="58" t="s">
        <v>386</v>
      </c>
      <c r="B151" s="56" t="s">
        <v>387</v>
      </c>
      <c r="AF151" s="59">
        <v>72.875</v>
      </c>
      <c r="AG151" s="59">
        <v>89.546999999999997</v>
      </c>
      <c r="AH151" s="59">
        <v>103.011</v>
      </c>
      <c r="AI151" s="59">
        <v>110.125</v>
      </c>
      <c r="AJ151" s="59">
        <v>128.614</v>
      </c>
      <c r="AK151" s="59">
        <v>142.08000000000001</v>
      </c>
      <c r="AL151" s="59">
        <v>154.99299999999999</v>
      </c>
      <c r="AM151" s="59">
        <v>163.87200000000001</v>
      </c>
      <c r="AN151" s="59">
        <v>171.71700000000001</v>
      </c>
      <c r="AO151" s="59">
        <v>187.39099999999999</v>
      </c>
      <c r="AP151" s="59">
        <v>198.50899999999999</v>
      </c>
      <c r="AQ151" s="59">
        <v>216.73400000000001</v>
      </c>
      <c r="AR151" s="59">
        <v>228.44800000000001</v>
      </c>
      <c r="AS151" s="59">
        <v>232.30099999999999</v>
      </c>
      <c r="AT151" s="59">
        <v>230.05799999999999</v>
      </c>
      <c r="AU151" s="59">
        <v>225.72800000000001</v>
      </c>
      <c r="AV151" s="59">
        <v>237.39</v>
      </c>
      <c r="AW151" s="59">
        <v>249.56299999999999</v>
      </c>
      <c r="AX151" s="59">
        <v>267.13400000000001</v>
      </c>
      <c r="AY151" s="59">
        <v>275.69900000000001</v>
      </c>
      <c r="AZ151" s="59">
        <v>292.89100000000002</v>
      </c>
      <c r="BA151" s="59">
        <v>317.584</v>
      </c>
      <c r="BB151" s="59">
        <v>333.36900000000003</v>
      </c>
      <c r="BC151" s="59">
        <v>342.80599999999998</v>
      </c>
      <c r="BD151" s="59">
        <v>334.24599999999998</v>
      </c>
      <c r="BE151" s="59">
        <v>334.63299999999998</v>
      </c>
      <c r="BF151" s="59">
        <v>357.38600000000002</v>
      </c>
      <c r="BG151" s="59">
        <v>376.702</v>
      </c>
      <c r="BH151" s="59">
        <v>405.34899999999999</v>
      </c>
      <c r="BI151" s="59">
        <v>416.21699999999998</v>
      </c>
      <c r="BJ151" s="59">
        <v>421.12900000000002</v>
      </c>
      <c r="BK151" s="59">
        <v>368.74299999999999</v>
      </c>
      <c r="BL151" s="59">
        <v>380.55099999999999</v>
      </c>
      <c r="BM151" s="59">
        <v>415.88600000000002</v>
      </c>
      <c r="BN151" s="59">
        <v>433.75700000000001</v>
      </c>
      <c r="BO151" s="59">
        <v>446.315</v>
      </c>
      <c r="BP151" s="59">
        <v>454.96</v>
      </c>
      <c r="BQ151" s="59">
        <v>469.33800000000002</v>
      </c>
      <c r="BR151" s="59">
        <v>478.54599999999999</v>
      </c>
      <c r="BS151" s="59">
        <v>510.702</v>
      </c>
      <c r="BT151" s="59">
        <v>526.37599999999998</v>
      </c>
      <c r="BU151" s="59">
        <v>540.56600000000003</v>
      </c>
      <c r="BV151" s="59">
        <v>412.46499999999997</v>
      </c>
      <c r="BW151" s="59">
        <v>486.62900000000002</v>
      </c>
      <c r="BX151" s="59">
        <v>553.92600000000004</v>
      </c>
      <c r="BY151" s="59">
        <v>557.33100000000002</v>
      </c>
      <c r="BZ151" s="59">
        <v>574.66600000000005</v>
      </c>
    </row>
    <row r="152" spans="1:78" x14ac:dyDescent="0.25">
      <c r="A152" s="55"/>
      <c r="B152" s="57" t="s">
        <v>260</v>
      </c>
    </row>
    <row r="153" spans="1:78" x14ac:dyDescent="0.25">
      <c r="A153" s="58" t="s">
        <v>427</v>
      </c>
      <c r="B153" s="56" t="s">
        <v>428</v>
      </c>
      <c r="C153" s="59">
        <v>1.0009999999999999</v>
      </c>
      <c r="D153" s="59">
        <v>1.1739999999999999</v>
      </c>
      <c r="E153" s="59">
        <v>1.4910000000000001</v>
      </c>
      <c r="F153" s="59">
        <v>1.839</v>
      </c>
      <c r="G153" s="59">
        <v>1.9610000000000001</v>
      </c>
      <c r="H153" s="59">
        <v>2.0259999999999998</v>
      </c>
      <c r="I153" s="59">
        <v>2.1379999999999999</v>
      </c>
      <c r="J153" s="59">
        <v>2.4319999999999999</v>
      </c>
      <c r="K153" s="59">
        <v>2.6859999999999999</v>
      </c>
      <c r="L153" s="59">
        <v>3.0329999999999999</v>
      </c>
      <c r="M153" s="59">
        <v>3.3580000000000001</v>
      </c>
      <c r="N153" s="59">
        <v>3.637</v>
      </c>
      <c r="O153" s="59">
        <v>4.1029999999999998</v>
      </c>
      <c r="P153" s="59">
        <v>4.681</v>
      </c>
      <c r="Q153" s="59">
        <v>5.4189999999999996</v>
      </c>
      <c r="R153" s="59">
        <v>6.1529999999999996</v>
      </c>
      <c r="S153" s="59">
        <v>6.7350000000000003</v>
      </c>
      <c r="T153" s="59">
        <v>7.4059999999999997</v>
      </c>
      <c r="U153" s="59">
        <v>8.1560000000000006</v>
      </c>
      <c r="V153" s="59">
        <v>9.0310000000000006</v>
      </c>
      <c r="W153" s="59">
        <v>10.638</v>
      </c>
      <c r="X153" s="59">
        <v>12.112</v>
      </c>
      <c r="Y153" s="59">
        <v>13.833</v>
      </c>
      <c r="Z153" s="59">
        <v>15.518000000000001</v>
      </c>
      <c r="AA153" s="59">
        <v>18.265999999999998</v>
      </c>
      <c r="AB153" s="59">
        <v>21.751999999999999</v>
      </c>
      <c r="AC153" s="59">
        <v>26.835000000000001</v>
      </c>
      <c r="AD153" s="59">
        <v>31.260999999999999</v>
      </c>
      <c r="AE153" s="59">
        <v>35.604999999999997</v>
      </c>
      <c r="AF153" s="59">
        <v>41.98</v>
      </c>
      <c r="AG153" s="59">
        <v>47.664000000000001</v>
      </c>
      <c r="AH153" s="59">
        <v>55.381999999999998</v>
      </c>
      <c r="AI153" s="59">
        <v>64.606999999999999</v>
      </c>
      <c r="AJ153" s="59">
        <v>75.965000000000003</v>
      </c>
      <c r="AK153" s="59">
        <v>84.325999999999993</v>
      </c>
      <c r="AL153" s="59">
        <v>92.543000000000006</v>
      </c>
      <c r="AM153" s="59">
        <v>99.153000000000006</v>
      </c>
      <c r="AN153" s="59">
        <v>105.002</v>
      </c>
      <c r="AO153" s="59">
        <v>109.78400000000001</v>
      </c>
      <c r="AP153" s="59">
        <v>115.776</v>
      </c>
      <c r="AQ153" s="59">
        <v>123.548</v>
      </c>
      <c r="AR153" s="59">
        <v>132.35</v>
      </c>
      <c r="AS153" s="59">
        <v>140.48599999999999</v>
      </c>
      <c r="AT153" s="59">
        <v>150.03399999999999</v>
      </c>
      <c r="AU153" s="59">
        <v>158.02099999999999</v>
      </c>
      <c r="AV153" s="59">
        <v>163.023</v>
      </c>
      <c r="AW153" s="59">
        <v>171.78899999999999</v>
      </c>
      <c r="AX153" s="59">
        <v>176.946</v>
      </c>
      <c r="AY153" s="59">
        <v>180.72800000000001</v>
      </c>
      <c r="AZ153" s="59">
        <v>186.00700000000001</v>
      </c>
      <c r="BA153" s="59">
        <v>192.852</v>
      </c>
      <c r="BB153" s="59">
        <v>201.58699999999999</v>
      </c>
      <c r="BC153" s="59">
        <v>210.17400000000001</v>
      </c>
      <c r="BD153" s="59">
        <v>225.97300000000001</v>
      </c>
      <c r="BE153" s="59">
        <v>239.649</v>
      </c>
      <c r="BF153" s="59">
        <v>249.10400000000001</v>
      </c>
      <c r="BG153" s="59">
        <v>259.55099999999999</v>
      </c>
      <c r="BH153" s="59">
        <v>268.52300000000002</v>
      </c>
      <c r="BI153" s="59">
        <v>279.72800000000001</v>
      </c>
      <c r="BJ153" s="59">
        <v>289.29700000000003</v>
      </c>
      <c r="BK153" s="59">
        <v>299.46199999999999</v>
      </c>
      <c r="BL153" s="59">
        <v>308.80099999999999</v>
      </c>
      <c r="BM153" s="59">
        <v>314.84899999999999</v>
      </c>
      <c r="BN153" s="59">
        <v>321.767</v>
      </c>
      <c r="BO153" s="59">
        <v>328.07</v>
      </c>
      <c r="BP153" s="59">
        <v>335.80099999999999</v>
      </c>
      <c r="BQ153" s="59">
        <v>340.63099999999997</v>
      </c>
      <c r="BR153" s="59">
        <v>346.221</v>
      </c>
      <c r="BS153" s="59">
        <v>356.50700000000001</v>
      </c>
      <c r="BT153" s="59">
        <v>360.35300000000001</v>
      </c>
      <c r="BU153" s="59">
        <v>366.49200000000002</v>
      </c>
      <c r="BV153" s="59">
        <v>377.70299999999997</v>
      </c>
      <c r="BW153" s="59">
        <v>409.375</v>
      </c>
      <c r="BX153" s="59">
        <v>422.262</v>
      </c>
      <c r="BY153" s="59">
        <v>440.601</v>
      </c>
      <c r="BZ153" s="59">
        <v>456.53199999999998</v>
      </c>
    </row>
    <row r="154" spans="1:78" ht="25.5" x14ac:dyDescent="0.25">
      <c r="A154" s="58" t="s">
        <v>429</v>
      </c>
      <c r="B154" s="56" t="s">
        <v>430</v>
      </c>
      <c r="M154" s="59">
        <v>2.6989999999999998</v>
      </c>
      <c r="N154" s="59">
        <v>2.8879999999999999</v>
      </c>
      <c r="O154" s="59">
        <v>3.2330000000000001</v>
      </c>
      <c r="P154" s="59">
        <v>3.6680000000000001</v>
      </c>
      <c r="Q154" s="59">
        <v>4.2279999999999998</v>
      </c>
      <c r="R154" s="59">
        <v>4.7359999999999998</v>
      </c>
      <c r="S154" s="59">
        <v>5.0999999999999996</v>
      </c>
      <c r="T154" s="59">
        <v>5.5209999999999999</v>
      </c>
      <c r="U154" s="59">
        <v>6.0019999999999998</v>
      </c>
      <c r="V154" s="59">
        <v>6.6920000000000002</v>
      </c>
      <c r="W154" s="59">
        <v>7.8369999999999997</v>
      </c>
      <c r="X154" s="59">
        <v>8.8789999999999996</v>
      </c>
      <c r="Y154" s="59">
        <v>10.162000000000001</v>
      </c>
      <c r="Z154" s="59">
        <v>11.337</v>
      </c>
      <c r="AA154" s="59">
        <v>13.007</v>
      </c>
      <c r="AB154" s="59">
        <v>15.567</v>
      </c>
      <c r="AC154" s="59">
        <v>19.300999999999998</v>
      </c>
      <c r="AD154" s="59">
        <v>22.748000000000001</v>
      </c>
      <c r="AE154" s="59">
        <v>26.274999999999999</v>
      </c>
      <c r="AF154" s="59">
        <v>31.052</v>
      </c>
      <c r="AG154" s="59">
        <v>35.344999999999999</v>
      </c>
      <c r="AH154" s="59">
        <v>41.046999999999997</v>
      </c>
      <c r="AI154" s="59">
        <v>47.444000000000003</v>
      </c>
      <c r="AJ154" s="59">
        <v>55.63</v>
      </c>
      <c r="AK154" s="59">
        <v>61.892000000000003</v>
      </c>
      <c r="AL154" s="59">
        <v>67.063999999999993</v>
      </c>
      <c r="AM154" s="59">
        <v>71.090999999999994</v>
      </c>
      <c r="AN154" s="59">
        <v>73.861999999999995</v>
      </c>
      <c r="AO154" s="59">
        <v>77.058999999999997</v>
      </c>
      <c r="AP154" s="59">
        <v>80.66</v>
      </c>
      <c r="AQ154" s="59">
        <v>84.685000000000002</v>
      </c>
      <c r="AR154" s="59">
        <v>89.322999999999993</v>
      </c>
      <c r="AS154" s="59">
        <v>94.123999999999995</v>
      </c>
      <c r="AT154" s="59">
        <v>100.233</v>
      </c>
      <c r="AU154" s="59">
        <v>104.745</v>
      </c>
      <c r="AV154" s="59">
        <v>108.465</v>
      </c>
      <c r="AW154" s="59">
        <v>114.795</v>
      </c>
      <c r="AX154" s="59">
        <v>117.059</v>
      </c>
      <c r="AY154" s="59">
        <v>118.366</v>
      </c>
      <c r="AZ154" s="59">
        <v>121.002</v>
      </c>
      <c r="BA154" s="59">
        <v>124.7</v>
      </c>
      <c r="BB154" s="59">
        <v>130.06100000000001</v>
      </c>
      <c r="BC154" s="59">
        <v>134.22800000000001</v>
      </c>
      <c r="BD154" s="59">
        <v>143.93700000000001</v>
      </c>
      <c r="BE154" s="59">
        <v>150.66499999999999</v>
      </c>
      <c r="BF154" s="59">
        <v>154.554</v>
      </c>
      <c r="BG154" s="59">
        <v>161.18600000000001</v>
      </c>
      <c r="BH154" s="59">
        <v>165.547</v>
      </c>
      <c r="BI154" s="59">
        <v>171.1</v>
      </c>
      <c r="BJ154" s="59">
        <v>176.73</v>
      </c>
      <c r="BK154" s="59">
        <v>182.41200000000001</v>
      </c>
      <c r="BL154" s="59">
        <v>187.935</v>
      </c>
      <c r="BM154" s="59">
        <v>191.083</v>
      </c>
      <c r="BN154" s="59">
        <v>194.49600000000001</v>
      </c>
      <c r="BO154" s="59">
        <v>197.84200000000001</v>
      </c>
      <c r="BP154" s="59">
        <v>201.69300000000001</v>
      </c>
      <c r="BQ154" s="59">
        <v>204.45500000000001</v>
      </c>
      <c r="BR154" s="59">
        <v>206.50800000000001</v>
      </c>
      <c r="BS154" s="59">
        <v>210.995</v>
      </c>
      <c r="BT154" s="59">
        <v>213.381</v>
      </c>
      <c r="BU154" s="59">
        <v>216.911</v>
      </c>
      <c r="BV154" s="59">
        <v>227.12</v>
      </c>
      <c r="BW154" s="59">
        <v>236.101</v>
      </c>
      <c r="BX154" s="59">
        <v>246.405</v>
      </c>
      <c r="BY154" s="59">
        <v>261.738</v>
      </c>
      <c r="BZ154" s="59">
        <v>270.85000000000002</v>
      </c>
    </row>
    <row r="155" spans="1:78" ht="25.5" x14ac:dyDescent="0.25">
      <c r="A155" s="58" t="s">
        <v>431</v>
      </c>
      <c r="B155" s="56" t="s">
        <v>432</v>
      </c>
      <c r="M155" s="59">
        <v>0.65900000000000003</v>
      </c>
      <c r="N155" s="59">
        <v>0.748</v>
      </c>
      <c r="O155" s="59">
        <v>0.871</v>
      </c>
      <c r="P155" s="59">
        <v>1.0129999999999999</v>
      </c>
      <c r="Q155" s="59">
        <v>1.1910000000000001</v>
      </c>
      <c r="R155" s="59">
        <v>1.417</v>
      </c>
      <c r="S155" s="59">
        <v>1.635</v>
      </c>
      <c r="T155" s="59">
        <v>1.885</v>
      </c>
      <c r="U155" s="59">
        <v>2.1539999999999999</v>
      </c>
      <c r="V155" s="59">
        <v>2.339</v>
      </c>
      <c r="W155" s="59">
        <v>2.8</v>
      </c>
      <c r="X155" s="59">
        <v>3.2330000000000001</v>
      </c>
      <c r="Y155" s="59">
        <v>3.67</v>
      </c>
      <c r="Z155" s="59">
        <v>4.181</v>
      </c>
      <c r="AA155" s="59">
        <v>5.2590000000000003</v>
      </c>
      <c r="AB155" s="59">
        <v>6.1859999999999999</v>
      </c>
      <c r="AC155" s="59">
        <v>7.5339999999999998</v>
      </c>
      <c r="AD155" s="59">
        <v>8.5129999999999999</v>
      </c>
      <c r="AE155" s="59">
        <v>9.33</v>
      </c>
      <c r="AF155" s="59">
        <v>10.928000000000001</v>
      </c>
      <c r="AG155" s="59">
        <v>12.319000000000001</v>
      </c>
      <c r="AH155" s="59">
        <v>14.335000000000001</v>
      </c>
      <c r="AI155" s="59">
        <v>17.163</v>
      </c>
      <c r="AJ155" s="59">
        <v>20.335999999999999</v>
      </c>
      <c r="AK155" s="59">
        <v>22.434000000000001</v>
      </c>
      <c r="AL155" s="59">
        <v>25.478999999999999</v>
      </c>
      <c r="AM155" s="59">
        <v>28.061</v>
      </c>
      <c r="AN155" s="59">
        <v>31.14</v>
      </c>
      <c r="AO155" s="59">
        <v>32.725000000000001</v>
      </c>
      <c r="AP155" s="59">
        <v>35.116999999999997</v>
      </c>
      <c r="AQ155" s="59">
        <v>38.863</v>
      </c>
      <c r="AR155" s="59">
        <v>43.027999999999999</v>
      </c>
      <c r="AS155" s="59">
        <v>46.360999999999997</v>
      </c>
      <c r="AT155" s="59">
        <v>49.801000000000002</v>
      </c>
      <c r="AU155" s="59">
        <v>53.276000000000003</v>
      </c>
      <c r="AV155" s="59">
        <v>54.558</v>
      </c>
      <c r="AW155" s="59">
        <v>56.994</v>
      </c>
      <c r="AX155" s="59">
        <v>59.887</v>
      </c>
      <c r="AY155" s="59">
        <v>62.362000000000002</v>
      </c>
      <c r="AZ155" s="59">
        <v>65.004999999999995</v>
      </c>
      <c r="BA155" s="59">
        <v>68.152000000000001</v>
      </c>
      <c r="BB155" s="59">
        <v>71.525999999999996</v>
      </c>
      <c r="BC155" s="59">
        <v>75.945999999999998</v>
      </c>
      <c r="BD155" s="59">
        <v>82.036000000000001</v>
      </c>
      <c r="BE155" s="59">
        <v>88.983999999999995</v>
      </c>
      <c r="BF155" s="59">
        <v>94.55</v>
      </c>
      <c r="BG155" s="59">
        <v>98.364999999999995</v>
      </c>
      <c r="BH155" s="59">
        <v>102.976</v>
      </c>
      <c r="BI155" s="59">
        <v>108.628</v>
      </c>
      <c r="BJ155" s="59">
        <v>112.56699999999999</v>
      </c>
      <c r="BK155" s="59">
        <v>117.051</v>
      </c>
      <c r="BL155" s="59">
        <v>120.866</v>
      </c>
      <c r="BM155" s="59">
        <v>123.76600000000001</v>
      </c>
      <c r="BN155" s="59">
        <v>127.271</v>
      </c>
      <c r="BO155" s="59">
        <v>130.22800000000001</v>
      </c>
      <c r="BP155" s="59">
        <v>134.108</v>
      </c>
      <c r="BQ155" s="59">
        <v>136.17500000000001</v>
      </c>
      <c r="BR155" s="59">
        <v>139.71299999999999</v>
      </c>
      <c r="BS155" s="59">
        <v>145.512</v>
      </c>
      <c r="BT155" s="59">
        <v>146.97300000000001</v>
      </c>
      <c r="BU155" s="59">
        <v>149.58199999999999</v>
      </c>
      <c r="BV155" s="59">
        <v>150.583</v>
      </c>
      <c r="BW155" s="59">
        <v>173.274</v>
      </c>
      <c r="BX155" s="59">
        <v>175.857</v>
      </c>
      <c r="BY155" s="59">
        <v>178.863</v>
      </c>
      <c r="BZ155" s="59">
        <v>185.68299999999999</v>
      </c>
    </row>
    <row r="156" spans="1:78" x14ac:dyDescent="0.25">
      <c r="A156" s="58" t="s">
        <v>433</v>
      </c>
      <c r="B156" s="56" t="s">
        <v>434</v>
      </c>
      <c r="C156" s="59">
        <v>1.605</v>
      </c>
      <c r="D156" s="59">
        <v>1.901</v>
      </c>
      <c r="E156" s="59">
        <v>2.4060000000000001</v>
      </c>
      <c r="F156" s="59">
        <v>2.88</v>
      </c>
      <c r="G156" s="59">
        <v>3.234</v>
      </c>
      <c r="H156" s="59">
        <v>3.351</v>
      </c>
      <c r="I156" s="59">
        <v>3.2879999999999998</v>
      </c>
      <c r="J156" s="59">
        <v>3.5819999999999999</v>
      </c>
      <c r="K156" s="59">
        <v>4.0620000000000003</v>
      </c>
      <c r="L156" s="59">
        <v>5.2329999999999997</v>
      </c>
      <c r="M156" s="59">
        <v>6.149</v>
      </c>
      <c r="N156" s="59">
        <v>6.4950000000000001</v>
      </c>
      <c r="O156" s="59">
        <v>7.1760000000000002</v>
      </c>
      <c r="P156" s="59">
        <v>7.7089999999999996</v>
      </c>
      <c r="Q156" s="59">
        <v>8.8919999999999995</v>
      </c>
      <c r="R156" s="59">
        <v>10.34</v>
      </c>
      <c r="S156" s="59">
        <v>11.086</v>
      </c>
      <c r="T156" s="59">
        <v>11.852</v>
      </c>
      <c r="U156" s="59">
        <v>12.221</v>
      </c>
      <c r="V156" s="59">
        <v>13.013</v>
      </c>
      <c r="W156" s="59">
        <v>15.654999999999999</v>
      </c>
      <c r="X156" s="59">
        <v>17.518000000000001</v>
      </c>
      <c r="Y156" s="59">
        <v>18.933</v>
      </c>
      <c r="Z156" s="59">
        <v>21.861000000000001</v>
      </c>
      <c r="AA156" s="59">
        <v>23.751999999999999</v>
      </c>
      <c r="AB156" s="59">
        <v>28.419</v>
      </c>
      <c r="AC156" s="59">
        <v>27.745000000000001</v>
      </c>
      <c r="AD156" s="59">
        <v>37.488</v>
      </c>
      <c r="AE156" s="59">
        <v>39.908999999999999</v>
      </c>
      <c r="AF156" s="59">
        <v>41.726999999999997</v>
      </c>
      <c r="AG156" s="59">
        <v>54.442</v>
      </c>
      <c r="AH156" s="59">
        <v>62.593000000000004</v>
      </c>
      <c r="AI156" s="59">
        <v>63.051000000000002</v>
      </c>
      <c r="AJ156" s="59">
        <v>73.459999999999994</v>
      </c>
      <c r="AK156" s="59">
        <v>81.054000000000002</v>
      </c>
      <c r="AL156" s="59">
        <v>88.221999999999994</v>
      </c>
      <c r="AM156" s="59">
        <v>92.41</v>
      </c>
      <c r="AN156" s="59">
        <v>96.102999999999994</v>
      </c>
      <c r="AO156" s="59">
        <v>108.55800000000001</v>
      </c>
      <c r="AP156" s="59">
        <v>115.55500000000001</v>
      </c>
      <c r="AQ156" s="59">
        <v>128.03399999999999</v>
      </c>
      <c r="AR156" s="59">
        <v>132.285</v>
      </c>
      <c r="AS156" s="59">
        <v>130.727</v>
      </c>
      <c r="AT156" s="59">
        <v>120.483</v>
      </c>
      <c r="AU156" s="59">
        <v>109.806</v>
      </c>
      <c r="AV156" s="59">
        <v>117.871</v>
      </c>
      <c r="AW156" s="59">
        <v>122.434</v>
      </c>
      <c r="AX156" s="59">
        <v>136.137</v>
      </c>
      <c r="AY156" s="59">
        <v>142.13399999999999</v>
      </c>
      <c r="AZ156" s="59">
        <v>154.88300000000001</v>
      </c>
      <c r="BA156" s="59">
        <v>173.977</v>
      </c>
      <c r="BB156" s="59">
        <v>182.15899999999999</v>
      </c>
      <c r="BC156" s="59">
        <v>184.732</v>
      </c>
      <c r="BD156" s="59">
        <v>161.73500000000001</v>
      </c>
      <c r="BE156" s="59">
        <v>150.52799999999999</v>
      </c>
      <c r="BF156" s="59">
        <v>166.16900000000001</v>
      </c>
      <c r="BG156" s="59">
        <v>177.91</v>
      </c>
      <c r="BH156" s="59">
        <v>200.572</v>
      </c>
      <c r="BI156" s="59">
        <v>203.31</v>
      </c>
      <c r="BJ156" s="59">
        <v>202.07300000000001</v>
      </c>
      <c r="BK156" s="59">
        <v>141.387</v>
      </c>
      <c r="BL156" s="59">
        <v>146.876</v>
      </c>
      <c r="BM156" s="59">
        <v>179.56</v>
      </c>
      <c r="BN156" s="59">
        <v>193.01499999999999</v>
      </c>
      <c r="BO156" s="59">
        <v>200.77500000000001</v>
      </c>
      <c r="BP156" s="59">
        <v>202.393</v>
      </c>
      <c r="BQ156" s="59">
        <v>211.584</v>
      </c>
      <c r="BR156" s="59">
        <v>216.03399999999999</v>
      </c>
      <c r="BS156" s="59">
        <v>239.97800000000001</v>
      </c>
      <c r="BT156" s="59">
        <v>254.02</v>
      </c>
      <c r="BU156" s="59">
        <v>264.50099999999998</v>
      </c>
      <c r="BV156" s="59">
        <v>126.577</v>
      </c>
      <c r="BW156" s="59">
        <v>172.774</v>
      </c>
      <c r="BX156" s="59">
        <v>235.42400000000001</v>
      </c>
      <c r="BY156" s="59">
        <v>224.637</v>
      </c>
      <c r="BZ156" s="59">
        <v>228.38</v>
      </c>
    </row>
    <row r="157" spans="1:78" ht="25.5" x14ac:dyDescent="0.25">
      <c r="A157" s="58" t="s">
        <v>435</v>
      </c>
      <c r="B157" s="56" t="s">
        <v>436</v>
      </c>
      <c r="AF157" s="59">
        <v>30.895</v>
      </c>
      <c r="AG157" s="59">
        <v>41.883000000000003</v>
      </c>
      <c r="AH157" s="59">
        <v>47.628999999999998</v>
      </c>
      <c r="AI157" s="59">
        <v>45.518000000000001</v>
      </c>
      <c r="AJ157" s="59">
        <v>52.648000000000003</v>
      </c>
      <c r="AK157" s="59">
        <v>57.755000000000003</v>
      </c>
      <c r="AL157" s="59">
        <v>62.45</v>
      </c>
      <c r="AM157" s="59">
        <v>64.718999999999994</v>
      </c>
      <c r="AN157" s="59">
        <v>66.715000000000003</v>
      </c>
      <c r="AO157" s="59">
        <v>77.606999999999999</v>
      </c>
      <c r="AP157" s="59">
        <v>82.733000000000004</v>
      </c>
      <c r="AQ157" s="59">
        <v>93.186000000000007</v>
      </c>
      <c r="AR157" s="59">
        <v>96.097999999999999</v>
      </c>
      <c r="AS157" s="59">
        <v>91.814999999999998</v>
      </c>
      <c r="AT157" s="59">
        <v>80.024000000000001</v>
      </c>
      <c r="AU157" s="59">
        <v>67.706999999999994</v>
      </c>
      <c r="AV157" s="59">
        <v>74.367000000000004</v>
      </c>
      <c r="AW157" s="59">
        <v>77.772999999999996</v>
      </c>
      <c r="AX157" s="59">
        <v>90.188000000000002</v>
      </c>
      <c r="AY157" s="59">
        <v>94.971000000000004</v>
      </c>
      <c r="AZ157" s="59">
        <v>106.884</v>
      </c>
      <c r="BA157" s="59">
        <v>124.732</v>
      </c>
      <c r="BB157" s="59">
        <v>131.78200000000001</v>
      </c>
      <c r="BC157" s="59">
        <v>132.631</v>
      </c>
      <c r="BD157" s="59">
        <v>108.273</v>
      </c>
      <c r="BE157" s="59">
        <v>94.984999999999999</v>
      </c>
      <c r="BF157" s="59">
        <v>108.282</v>
      </c>
      <c r="BG157" s="59">
        <v>117.151</v>
      </c>
      <c r="BH157" s="59">
        <v>136.82599999999999</v>
      </c>
      <c r="BI157" s="59">
        <v>136.49</v>
      </c>
      <c r="BJ157" s="59">
        <v>131.833</v>
      </c>
      <c r="BK157" s="59">
        <v>69.281000000000006</v>
      </c>
      <c r="BL157" s="59">
        <v>71.75</v>
      </c>
      <c r="BM157" s="59">
        <v>101.038</v>
      </c>
      <c r="BN157" s="59">
        <v>111.99</v>
      </c>
      <c r="BO157" s="59">
        <v>118.246</v>
      </c>
      <c r="BP157" s="59">
        <v>119.16</v>
      </c>
      <c r="BQ157" s="59">
        <v>128.708</v>
      </c>
      <c r="BR157" s="59">
        <v>132.32499999999999</v>
      </c>
      <c r="BS157" s="59">
        <v>154.19499999999999</v>
      </c>
      <c r="BT157" s="59">
        <v>166.023</v>
      </c>
      <c r="BU157" s="59">
        <v>174.07400000000001</v>
      </c>
      <c r="BV157" s="59">
        <v>34.762</v>
      </c>
      <c r="BW157" s="59">
        <v>77.254000000000005</v>
      </c>
      <c r="BX157" s="59">
        <v>131.66399999999999</v>
      </c>
      <c r="BY157" s="59">
        <v>116.73</v>
      </c>
      <c r="BZ157" s="59">
        <v>118.134</v>
      </c>
    </row>
    <row r="158" spans="1:78" x14ac:dyDescent="0.25">
      <c r="A158" s="55"/>
      <c r="B158" s="57" t="s">
        <v>71</v>
      </c>
    </row>
    <row r="159" spans="1:78" x14ac:dyDescent="0.25">
      <c r="A159" s="55"/>
      <c r="B159" s="57" t="s">
        <v>437</v>
      </c>
    </row>
    <row r="160" spans="1:78" x14ac:dyDescent="0.25">
      <c r="A160" s="55"/>
      <c r="B160" s="57" t="s">
        <v>251</v>
      </c>
    </row>
    <row r="161" spans="1:81" x14ac:dyDescent="0.25">
      <c r="A161" s="58" t="s">
        <v>433</v>
      </c>
      <c r="B161" s="56" t="s">
        <v>434</v>
      </c>
      <c r="C161" s="59">
        <v>1.605</v>
      </c>
      <c r="D161" s="59">
        <v>1.901</v>
      </c>
      <c r="E161" s="59">
        <v>2.4060000000000001</v>
      </c>
      <c r="F161" s="59">
        <v>2.88</v>
      </c>
      <c r="G161" s="59">
        <v>3.234</v>
      </c>
      <c r="H161" s="59">
        <v>3.351</v>
      </c>
      <c r="I161" s="59">
        <v>3.2879999999999998</v>
      </c>
      <c r="J161" s="59">
        <v>3.5819999999999999</v>
      </c>
      <c r="K161" s="59">
        <v>4.0620000000000003</v>
      </c>
      <c r="L161" s="59">
        <v>5.2329999999999997</v>
      </c>
      <c r="M161" s="59">
        <v>6.149</v>
      </c>
      <c r="N161" s="59">
        <v>6.4950000000000001</v>
      </c>
      <c r="O161" s="59">
        <v>7.1760000000000002</v>
      </c>
      <c r="P161" s="59">
        <v>7.7089999999999996</v>
      </c>
      <c r="Q161" s="59">
        <v>8.8919999999999995</v>
      </c>
      <c r="R161" s="59">
        <v>10.34</v>
      </c>
      <c r="S161" s="59">
        <v>11.086</v>
      </c>
      <c r="T161" s="59">
        <v>11.852</v>
      </c>
      <c r="U161" s="59">
        <v>12.221</v>
      </c>
      <c r="V161" s="59">
        <v>13.013</v>
      </c>
      <c r="W161" s="59">
        <v>15.654999999999999</v>
      </c>
      <c r="X161" s="59">
        <v>17.518000000000001</v>
      </c>
      <c r="Y161" s="59">
        <v>18.933</v>
      </c>
      <c r="Z161" s="59">
        <v>21.861000000000001</v>
      </c>
      <c r="AA161" s="59">
        <v>23.751999999999999</v>
      </c>
      <c r="AB161" s="59">
        <v>28.419</v>
      </c>
      <c r="AC161" s="59">
        <v>27.745000000000001</v>
      </c>
      <c r="AD161" s="59">
        <v>37.488</v>
      </c>
      <c r="AE161" s="59">
        <v>39.908999999999999</v>
      </c>
      <c r="AF161" s="59">
        <v>41.726999999999997</v>
      </c>
      <c r="AG161" s="59">
        <v>54.442</v>
      </c>
      <c r="AH161" s="59">
        <v>62.593000000000004</v>
      </c>
      <c r="AI161" s="59">
        <v>63.051000000000002</v>
      </c>
      <c r="AJ161" s="59">
        <v>73.459999999999994</v>
      </c>
      <c r="AK161" s="59">
        <v>81.054000000000002</v>
      </c>
      <c r="AL161" s="59">
        <v>88.221999999999994</v>
      </c>
      <c r="AM161" s="59">
        <v>92.41</v>
      </c>
      <c r="AN161" s="59">
        <v>96.102999999999994</v>
      </c>
      <c r="AO161" s="59">
        <v>108.55800000000001</v>
      </c>
      <c r="AP161" s="59">
        <v>115.55500000000001</v>
      </c>
      <c r="AQ161" s="59">
        <v>128.03399999999999</v>
      </c>
      <c r="AR161" s="59">
        <v>132.285</v>
      </c>
      <c r="AS161" s="59">
        <v>130.727</v>
      </c>
      <c r="AT161" s="59">
        <v>120.483</v>
      </c>
      <c r="AU161" s="59">
        <v>109.806</v>
      </c>
      <c r="AV161" s="59">
        <v>117.871</v>
      </c>
      <c r="AW161" s="59">
        <v>122.434</v>
      </c>
      <c r="AX161" s="59">
        <v>136.137</v>
      </c>
      <c r="AY161" s="59">
        <v>142.13399999999999</v>
      </c>
      <c r="AZ161" s="59">
        <v>154.88300000000001</v>
      </c>
      <c r="BA161" s="59">
        <v>173.977</v>
      </c>
      <c r="BB161" s="59">
        <v>182.15899999999999</v>
      </c>
      <c r="BC161" s="59">
        <v>184.732</v>
      </c>
      <c r="BD161" s="59">
        <v>161.73500000000001</v>
      </c>
      <c r="BE161" s="59">
        <v>150.52799999999999</v>
      </c>
      <c r="BF161" s="59">
        <v>166.16900000000001</v>
      </c>
      <c r="BG161" s="59">
        <v>177.91</v>
      </c>
      <c r="BH161" s="59">
        <v>200.572</v>
      </c>
      <c r="BI161" s="59">
        <v>203.31</v>
      </c>
      <c r="BJ161" s="59">
        <v>202.07300000000001</v>
      </c>
      <c r="BK161" s="59">
        <v>141.387</v>
      </c>
      <c r="BL161" s="59">
        <v>146.876</v>
      </c>
      <c r="BM161" s="59">
        <v>179.56</v>
      </c>
      <c r="BN161" s="59">
        <v>193.01499999999999</v>
      </c>
      <c r="BO161" s="59">
        <v>200.77500000000001</v>
      </c>
      <c r="BP161" s="59">
        <v>202.393</v>
      </c>
      <c r="BQ161" s="59">
        <v>211.584</v>
      </c>
      <c r="BR161" s="59">
        <v>216.03399999999999</v>
      </c>
      <c r="BS161" s="59">
        <v>239.97800000000001</v>
      </c>
      <c r="BT161" s="59">
        <v>254.02</v>
      </c>
      <c r="BU161" s="59">
        <v>264.50099999999998</v>
      </c>
      <c r="BV161" s="59">
        <v>126.577</v>
      </c>
      <c r="BW161" s="59">
        <v>172.774</v>
      </c>
      <c r="BX161" s="59">
        <v>235.42400000000001</v>
      </c>
      <c r="BY161" s="59">
        <v>224.637</v>
      </c>
      <c r="BZ161" s="59">
        <v>228.38</v>
      </c>
    </row>
    <row r="162" spans="1:81" x14ac:dyDescent="0.25">
      <c r="A162" s="55"/>
      <c r="B162" s="57" t="s">
        <v>260</v>
      </c>
    </row>
    <row r="163" spans="1:81" x14ac:dyDescent="0.25">
      <c r="A163" s="58" t="s">
        <v>438</v>
      </c>
      <c r="B163" s="56" t="s">
        <v>439</v>
      </c>
      <c r="C163" s="59">
        <v>0.99199999999999999</v>
      </c>
      <c r="D163" s="59">
        <v>1.1870000000000001</v>
      </c>
      <c r="E163" s="59">
        <v>1.4790000000000001</v>
      </c>
      <c r="F163" s="59">
        <v>1.851</v>
      </c>
      <c r="G163" s="59">
        <v>1.972</v>
      </c>
      <c r="H163" s="59">
        <v>1.9890000000000001</v>
      </c>
      <c r="I163" s="59">
        <v>2.0409999999999999</v>
      </c>
      <c r="J163" s="59">
        <v>2.3719999999999999</v>
      </c>
      <c r="K163" s="59">
        <v>2.5960000000000001</v>
      </c>
      <c r="L163" s="59">
        <v>2.895</v>
      </c>
      <c r="M163" s="59">
        <v>3.1850000000000001</v>
      </c>
      <c r="N163" s="59">
        <v>3.35</v>
      </c>
      <c r="O163" s="59">
        <v>3.6560000000000001</v>
      </c>
      <c r="P163" s="59">
        <v>4.1859999999999999</v>
      </c>
      <c r="Q163" s="59">
        <v>4.7569999999999997</v>
      </c>
      <c r="R163" s="59">
        <v>5.1550000000000002</v>
      </c>
      <c r="S163" s="59">
        <v>5.4980000000000002</v>
      </c>
      <c r="T163" s="59">
        <v>5.9169999999999998</v>
      </c>
      <c r="U163" s="59">
        <v>6.4370000000000003</v>
      </c>
      <c r="V163" s="59">
        <v>7.319</v>
      </c>
      <c r="W163" s="59">
        <v>8.3610000000000007</v>
      </c>
      <c r="X163" s="59">
        <v>9.4540000000000006</v>
      </c>
      <c r="Y163" s="59">
        <v>10.709</v>
      </c>
      <c r="Z163" s="59">
        <v>11.949</v>
      </c>
      <c r="AA163" s="59">
        <v>13.627000000000001</v>
      </c>
      <c r="AB163" s="59">
        <v>16.352</v>
      </c>
      <c r="AC163" s="59">
        <v>19.728999999999999</v>
      </c>
      <c r="AD163" s="59">
        <v>23.366</v>
      </c>
      <c r="AE163" s="59">
        <v>26.751999999999999</v>
      </c>
      <c r="AF163" s="59">
        <v>30.206</v>
      </c>
      <c r="AG163" s="59">
        <v>34.435000000000002</v>
      </c>
      <c r="AH163" s="59">
        <v>40.420999999999999</v>
      </c>
      <c r="AI163" s="59">
        <v>47.137</v>
      </c>
      <c r="AJ163" s="59">
        <v>55.052</v>
      </c>
      <c r="AK163" s="59">
        <v>62.143000000000001</v>
      </c>
      <c r="AL163" s="59">
        <v>67.927000000000007</v>
      </c>
      <c r="AM163" s="59">
        <v>73.259</v>
      </c>
      <c r="AN163" s="59">
        <v>78.018000000000001</v>
      </c>
      <c r="AO163" s="59">
        <v>81.153999999999996</v>
      </c>
      <c r="AP163" s="59">
        <v>86.5</v>
      </c>
      <c r="AQ163" s="59">
        <v>88.888000000000005</v>
      </c>
      <c r="AR163" s="59">
        <v>92.385000000000005</v>
      </c>
      <c r="AS163" s="59">
        <v>97.869</v>
      </c>
      <c r="AT163" s="59">
        <v>103.746</v>
      </c>
      <c r="AU163" s="59">
        <v>111.34699999999999</v>
      </c>
      <c r="AV163" s="59">
        <v>112.627</v>
      </c>
      <c r="AW163" s="59">
        <v>113.014</v>
      </c>
      <c r="AX163" s="59">
        <v>119.105</v>
      </c>
      <c r="AY163" s="59">
        <v>124.91500000000001</v>
      </c>
      <c r="AZ163" s="59">
        <v>122.06699999999999</v>
      </c>
      <c r="BA163" s="59">
        <v>126.29</v>
      </c>
      <c r="BB163" s="59">
        <v>130.94399999999999</v>
      </c>
      <c r="BC163" s="59">
        <v>132.114</v>
      </c>
      <c r="BD163" s="59">
        <v>135.88200000000001</v>
      </c>
      <c r="BE163" s="59">
        <v>139.88200000000001</v>
      </c>
      <c r="BF163" s="59">
        <v>145.21700000000001</v>
      </c>
      <c r="BG163" s="59">
        <v>150.435</v>
      </c>
      <c r="BH163" s="59">
        <v>154.66499999999999</v>
      </c>
      <c r="BI163" s="59">
        <v>158.29300000000001</v>
      </c>
      <c r="BJ163" s="59">
        <v>162.477</v>
      </c>
      <c r="BK163" s="59">
        <v>170.95099999999999</v>
      </c>
      <c r="BL163" s="59">
        <v>173.61199999999999</v>
      </c>
      <c r="BM163" s="59">
        <v>179.39699999999999</v>
      </c>
      <c r="BN163" s="59">
        <v>184.05099999999999</v>
      </c>
      <c r="BO163" s="59">
        <v>188.76599999999999</v>
      </c>
      <c r="BP163" s="59">
        <v>188.958</v>
      </c>
      <c r="BQ163" s="59">
        <v>189.24600000000001</v>
      </c>
      <c r="BR163" s="59">
        <v>192.09299999999999</v>
      </c>
      <c r="BS163" s="59">
        <v>197.89599999999999</v>
      </c>
      <c r="BT163" s="59">
        <v>201.27500000000001</v>
      </c>
      <c r="BU163" s="59">
        <v>205.523</v>
      </c>
      <c r="BV163" s="59">
        <v>209.745</v>
      </c>
      <c r="BW163" s="59">
        <v>215.941</v>
      </c>
      <c r="BX163" s="59">
        <v>231.28200000000001</v>
      </c>
      <c r="BY163" s="59">
        <v>241.54300000000001</v>
      </c>
      <c r="BZ163" s="59">
        <v>249.488</v>
      </c>
    </row>
    <row r="164" spans="1:81" x14ac:dyDescent="0.25">
      <c r="A164" s="58" t="s">
        <v>395</v>
      </c>
      <c r="B164" s="56" t="s">
        <v>396</v>
      </c>
      <c r="C164" s="59">
        <v>0.61199999999999999</v>
      </c>
      <c r="D164" s="59">
        <v>0.71399999999999997</v>
      </c>
      <c r="E164" s="59">
        <v>0.92700000000000005</v>
      </c>
      <c r="F164" s="59">
        <v>1.0289999999999999</v>
      </c>
      <c r="G164" s="59">
        <v>1.262</v>
      </c>
      <c r="H164" s="59">
        <v>1.361</v>
      </c>
      <c r="I164" s="59">
        <v>1.2470000000000001</v>
      </c>
      <c r="J164" s="59">
        <v>1.21</v>
      </c>
      <c r="K164" s="59">
        <v>1.466</v>
      </c>
      <c r="L164" s="59">
        <v>2.3380000000000001</v>
      </c>
      <c r="M164" s="59">
        <v>2.9649999999999999</v>
      </c>
      <c r="N164" s="59">
        <v>3.145</v>
      </c>
      <c r="O164" s="59">
        <v>3.52</v>
      </c>
      <c r="P164" s="59">
        <v>3.5230000000000001</v>
      </c>
      <c r="Q164" s="59">
        <v>4.1349999999999998</v>
      </c>
      <c r="R164" s="59">
        <v>5.1859999999999999</v>
      </c>
      <c r="S164" s="59">
        <v>5.5880000000000001</v>
      </c>
      <c r="T164" s="59">
        <v>5.9349999999999996</v>
      </c>
      <c r="U164" s="59">
        <v>5.7850000000000001</v>
      </c>
      <c r="V164" s="59">
        <v>5.694</v>
      </c>
      <c r="W164" s="59">
        <v>7.2939999999999996</v>
      </c>
      <c r="X164" s="59">
        <v>8.0649999999999995</v>
      </c>
      <c r="Y164" s="59">
        <v>8.2240000000000002</v>
      </c>
      <c r="Z164" s="59">
        <v>9.9120000000000008</v>
      </c>
      <c r="AA164" s="59">
        <v>10.125</v>
      </c>
      <c r="AB164" s="59">
        <v>12.067</v>
      </c>
      <c r="AC164" s="59">
        <v>8.016</v>
      </c>
      <c r="AD164" s="59">
        <v>14.122</v>
      </c>
      <c r="AE164" s="59">
        <v>13.157</v>
      </c>
      <c r="AF164" s="59">
        <v>11.522</v>
      </c>
      <c r="AG164" s="59">
        <v>20.007000000000001</v>
      </c>
      <c r="AH164" s="59">
        <v>22.170999999999999</v>
      </c>
      <c r="AI164" s="59">
        <v>15.914</v>
      </c>
      <c r="AJ164" s="59">
        <v>18.408000000000001</v>
      </c>
      <c r="AK164" s="59">
        <v>18.911000000000001</v>
      </c>
      <c r="AL164" s="59">
        <v>20.295000000000002</v>
      </c>
      <c r="AM164" s="59">
        <v>19.151</v>
      </c>
      <c r="AN164" s="59">
        <v>18.085000000000001</v>
      </c>
      <c r="AO164" s="59">
        <v>27.404</v>
      </c>
      <c r="AP164" s="59">
        <v>29.055</v>
      </c>
      <c r="AQ164" s="59">
        <v>39.146000000000001</v>
      </c>
      <c r="AR164" s="59">
        <v>39.899000000000001</v>
      </c>
      <c r="AS164" s="59">
        <v>32.857999999999997</v>
      </c>
      <c r="AT164" s="59">
        <v>16.736999999999998</v>
      </c>
      <c r="AU164" s="59">
        <v>-1.542</v>
      </c>
      <c r="AV164" s="59">
        <v>5.2439999999999998</v>
      </c>
      <c r="AW164" s="59">
        <v>9.42</v>
      </c>
      <c r="AX164" s="59">
        <v>17.032</v>
      </c>
      <c r="AY164" s="59">
        <v>17.218</v>
      </c>
      <c r="AZ164" s="59">
        <v>32.816000000000003</v>
      </c>
      <c r="BA164" s="59">
        <v>47.686999999999998</v>
      </c>
      <c r="BB164" s="59">
        <v>51.215000000000003</v>
      </c>
      <c r="BC164" s="59">
        <v>52.618000000000002</v>
      </c>
      <c r="BD164" s="59">
        <v>25.853000000000002</v>
      </c>
      <c r="BE164" s="59">
        <v>10.646000000000001</v>
      </c>
      <c r="BF164" s="59">
        <v>20.952000000000002</v>
      </c>
      <c r="BG164" s="59">
        <v>27.475000000000001</v>
      </c>
      <c r="BH164" s="59">
        <v>45.906999999999996</v>
      </c>
      <c r="BI164" s="59">
        <v>45.018000000000001</v>
      </c>
      <c r="BJ164" s="59">
        <v>39.595999999999997</v>
      </c>
      <c r="BK164" s="59">
        <v>-29.564</v>
      </c>
      <c r="BL164" s="59">
        <v>-26.736000000000001</v>
      </c>
      <c r="BM164" s="59">
        <v>0.16300000000000001</v>
      </c>
      <c r="BN164" s="59">
        <v>8.9629999999999992</v>
      </c>
      <c r="BO164" s="59">
        <v>12.009</v>
      </c>
      <c r="BP164" s="59">
        <v>13.435</v>
      </c>
      <c r="BQ164" s="59">
        <v>22.338000000000001</v>
      </c>
      <c r="BR164" s="59">
        <v>23.940999999999999</v>
      </c>
      <c r="BS164" s="59">
        <v>42.082000000000001</v>
      </c>
      <c r="BT164" s="59">
        <v>52.746000000000002</v>
      </c>
      <c r="BU164" s="59">
        <v>58.978000000000002</v>
      </c>
      <c r="BV164" s="59">
        <v>-83.168000000000006</v>
      </c>
      <c r="BW164" s="59">
        <v>-43.167999999999999</v>
      </c>
      <c r="BX164" s="59">
        <v>4.1420000000000003</v>
      </c>
      <c r="BY164" s="59">
        <v>-16.905999999999999</v>
      </c>
      <c r="BZ164" s="59">
        <v>-21.108000000000001</v>
      </c>
    </row>
    <row r="165" spans="1:81" x14ac:dyDescent="0.25">
      <c r="A165" s="58" t="s">
        <v>397</v>
      </c>
      <c r="B165" s="56" t="s">
        <v>398</v>
      </c>
      <c r="AF165" s="59">
        <v>0.68899999999999995</v>
      </c>
      <c r="AG165" s="59">
        <v>7.4480000000000004</v>
      </c>
      <c r="AH165" s="59">
        <v>7.2080000000000002</v>
      </c>
      <c r="AI165" s="59">
        <v>-1.619</v>
      </c>
      <c r="AJ165" s="59">
        <v>-2.4039999999999999</v>
      </c>
      <c r="AK165" s="59">
        <v>-4.3879999999999999</v>
      </c>
      <c r="AL165" s="59">
        <v>-5.4770000000000003</v>
      </c>
      <c r="AM165" s="59">
        <v>-8.5389999999999997</v>
      </c>
      <c r="AN165" s="59">
        <v>-11.303000000000001</v>
      </c>
      <c r="AO165" s="59">
        <v>-3.5470000000000002</v>
      </c>
      <c r="AP165" s="59">
        <v>-3.7669999999999999</v>
      </c>
      <c r="AQ165" s="59">
        <v>4.298</v>
      </c>
      <c r="AR165" s="59">
        <v>3.7120000000000002</v>
      </c>
      <c r="AS165" s="59">
        <v>-6.0540000000000003</v>
      </c>
      <c r="AT165" s="59">
        <v>-23.722999999999999</v>
      </c>
      <c r="AU165" s="59">
        <v>-43.640999999999998</v>
      </c>
      <c r="AV165" s="59">
        <v>-38.26</v>
      </c>
      <c r="AW165" s="59">
        <v>-35.241</v>
      </c>
      <c r="AX165" s="59">
        <v>-28.917000000000002</v>
      </c>
      <c r="AY165" s="59">
        <v>-29.943999999999999</v>
      </c>
      <c r="AZ165" s="59">
        <v>-15.183999999999999</v>
      </c>
      <c r="BA165" s="59">
        <v>-1.5580000000000001</v>
      </c>
      <c r="BB165" s="59">
        <v>0.83799999999999997</v>
      </c>
      <c r="BC165" s="59">
        <v>0.51700000000000002</v>
      </c>
      <c r="BD165" s="59">
        <v>-27.609000000000002</v>
      </c>
      <c r="BE165" s="59">
        <v>-44.898000000000003</v>
      </c>
      <c r="BF165" s="59">
        <v>-36.935000000000002</v>
      </c>
      <c r="BG165" s="59">
        <v>-33.284999999999997</v>
      </c>
      <c r="BH165" s="59">
        <v>-17.838000000000001</v>
      </c>
      <c r="BI165" s="59">
        <v>-21.803000000000001</v>
      </c>
      <c r="BJ165" s="59">
        <v>-30.643999999999998</v>
      </c>
      <c r="BK165" s="59">
        <v>-101.67100000000001</v>
      </c>
      <c r="BL165" s="59">
        <v>-101.86199999999999</v>
      </c>
      <c r="BM165" s="59">
        <v>-78.358999999999995</v>
      </c>
      <c r="BN165" s="59">
        <v>-72.061000000000007</v>
      </c>
      <c r="BO165" s="59">
        <v>-70.52</v>
      </c>
      <c r="BP165" s="59">
        <v>-69.799000000000007</v>
      </c>
      <c r="BQ165" s="59">
        <v>-60.539000000000001</v>
      </c>
      <c r="BR165" s="59">
        <v>-59.768999999999998</v>
      </c>
      <c r="BS165" s="59">
        <v>-43.701000000000001</v>
      </c>
      <c r="BT165" s="59">
        <v>-35.252000000000002</v>
      </c>
      <c r="BU165" s="59">
        <v>-31.449000000000002</v>
      </c>
      <c r="BV165" s="59">
        <v>-174.983</v>
      </c>
      <c r="BW165" s="59">
        <v>-138.68700000000001</v>
      </c>
      <c r="BX165" s="59">
        <v>-99.617000000000004</v>
      </c>
      <c r="BY165" s="59">
        <v>-124.813</v>
      </c>
      <c r="BZ165" s="59">
        <v>-131.35400000000001</v>
      </c>
    </row>
    <row r="166" spans="1:81" x14ac:dyDescent="0.25">
      <c r="A166" s="55"/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  <c r="W166" s="55"/>
      <c r="X166" s="55"/>
      <c r="Y166" s="55"/>
      <c r="Z166" s="55"/>
      <c r="AA166" s="55"/>
      <c r="AB166" s="55"/>
      <c r="AC166" s="55"/>
      <c r="AD166" s="55"/>
      <c r="AE166" s="55"/>
      <c r="AF166" s="55"/>
      <c r="AG166" s="55"/>
      <c r="AH166" s="55"/>
      <c r="AI166" s="55"/>
      <c r="AJ166" s="55"/>
      <c r="AK166" s="55"/>
      <c r="AL166" s="55"/>
      <c r="AM166" s="55"/>
      <c r="AN166" s="55"/>
      <c r="AO166" s="55"/>
      <c r="AP166" s="55"/>
      <c r="AQ166" s="55"/>
      <c r="AR166" s="55"/>
      <c r="AS166" s="55"/>
      <c r="AT166" s="55"/>
      <c r="AU166" s="55"/>
      <c r="AV166" s="55"/>
      <c r="AW166" s="55"/>
      <c r="AX166" s="55"/>
      <c r="AY166" s="55"/>
      <c r="AZ166" s="55"/>
      <c r="BA166" s="55"/>
      <c r="BB166" s="55"/>
      <c r="BC166" s="55"/>
      <c r="BD166" s="55"/>
      <c r="BE166" s="55"/>
      <c r="BF166" s="55"/>
      <c r="BG166" s="55"/>
      <c r="BH166" s="55"/>
      <c r="BI166" s="55"/>
      <c r="BJ166" s="55"/>
      <c r="BK166" s="55"/>
      <c r="BL166" s="55"/>
      <c r="BM166" s="55"/>
      <c r="BN166" s="55"/>
      <c r="BO166" s="55"/>
      <c r="BP166" s="55"/>
      <c r="BQ166" s="55"/>
      <c r="BR166" s="55"/>
      <c r="BS166" s="55"/>
      <c r="BT166" s="55"/>
      <c r="BU166" s="55"/>
      <c r="BV166" s="55"/>
      <c r="BW166" s="55"/>
      <c r="BX166" s="55"/>
      <c r="BY166" s="55"/>
    </row>
    <row r="167" spans="1:81" x14ac:dyDescent="0.25">
      <c r="A167" s="60" t="s">
        <v>158</v>
      </c>
      <c r="B167" s="55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/>
      <c r="AA167" s="55"/>
      <c r="AB167" s="55"/>
      <c r="AC167" s="55"/>
      <c r="AD167" s="55"/>
      <c r="AE167" s="55"/>
      <c r="AF167" s="55"/>
      <c r="AG167" s="55"/>
      <c r="AH167" s="55"/>
      <c r="AI167" s="55"/>
      <c r="AJ167" s="55"/>
      <c r="AK167" s="55"/>
      <c r="AL167" s="55"/>
      <c r="AM167" s="55"/>
      <c r="AN167" s="55"/>
      <c r="AO167" s="55"/>
      <c r="AP167" s="55"/>
      <c r="AQ167" s="55"/>
      <c r="AR167" s="55"/>
      <c r="AS167" s="55"/>
      <c r="AT167" s="55"/>
      <c r="AU167" s="55"/>
      <c r="AV167" s="55"/>
      <c r="AW167" s="55"/>
      <c r="AX167" s="55"/>
      <c r="AY167" s="55"/>
      <c r="AZ167" s="55"/>
      <c r="BA167" s="55"/>
      <c r="BB167" s="55"/>
      <c r="BC167" s="55"/>
      <c r="BD167" s="55"/>
      <c r="BE167" s="55"/>
      <c r="BF167" s="55"/>
      <c r="BG167" s="55"/>
      <c r="BH167" s="55"/>
      <c r="BI167" s="55"/>
      <c r="BJ167" s="55"/>
      <c r="BK167" s="55"/>
      <c r="BL167" s="55"/>
      <c r="BM167" s="55"/>
      <c r="BN167" s="55"/>
      <c r="BO167" s="55"/>
      <c r="BP167" s="55"/>
      <c r="BQ167" s="55"/>
      <c r="BR167" s="55"/>
      <c r="BS167" s="55"/>
      <c r="BT167" s="55"/>
      <c r="BU167" s="55"/>
      <c r="BV167" s="55"/>
      <c r="BW167" s="55"/>
      <c r="BX167" s="55"/>
      <c r="BY167" s="55"/>
      <c r="BZ167" s="61"/>
      <c r="CA167" s="61"/>
      <c r="CB167" s="61"/>
      <c r="CC167" s="61"/>
    </row>
    <row r="168" spans="1:81" x14ac:dyDescent="0.25">
      <c r="A168" s="62" t="s">
        <v>440</v>
      </c>
    </row>
    <row r="169" spans="1:81" x14ac:dyDescent="0.25">
      <c r="A169" s="62" t="s">
        <v>441</v>
      </c>
    </row>
    <row r="170" spans="1:81" x14ac:dyDescent="0.25">
      <c r="A170" s="62" t="s">
        <v>442</v>
      </c>
    </row>
    <row r="171" spans="1:81" x14ac:dyDescent="0.25">
      <c r="A171" s="62" t="s">
        <v>443</v>
      </c>
    </row>
    <row r="172" spans="1:81" x14ac:dyDescent="0.25">
      <c r="A172" s="62" t="s">
        <v>71</v>
      </c>
    </row>
    <row r="173" spans="1:81" s="63" customFormat="1" x14ac:dyDescent="0.25">
      <c r="B173" s="63" t="s">
        <v>444</v>
      </c>
      <c r="C173" s="64">
        <f>C143</f>
        <v>0.41699999999999998</v>
      </c>
      <c r="D173" s="64">
        <f t="shared" ref="D173:BO173" si="0">D143</f>
        <v>0.45200000000000001</v>
      </c>
      <c r="E173" s="64">
        <f t="shared" si="0"/>
        <v>0.55200000000000005</v>
      </c>
      <c r="F173" s="64">
        <f t="shared" si="0"/>
        <v>0.79800000000000004</v>
      </c>
      <c r="G173" s="64">
        <f t="shared" si="0"/>
        <v>0.85499999999999998</v>
      </c>
      <c r="H173" s="64">
        <f t="shared" si="0"/>
        <v>0.98399999999999999</v>
      </c>
      <c r="I173" s="64">
        <f t="shared" si="0"/>
        <v>1.111</v>
      </c>
      <c r="J173" s="64">
        <f t="shared" si="0"/>
        <v>1.2869999999999999</v>
      </c>
      <c r="K173" s="64">
        <f t="shared" si="0"/>
        <v>1.5249999999999999</v>
      </c>
      <c r="L173" s="64">
        <f t="shared" si="0"/>
        <v>1.6879999999999999</v>
      </c>
      <c r="M173" s="64">
        <f t="shared" si="0"/>
        <v>1.988</v>
      </c>
      <c r="N173" s="64">
        <f t="shared" si="0"/>
        <v>2.161</v>
      </c>
      <c r="O173" s="64">
        <f t="shared" si="0"/>
        <v>2.5169999999999999</v>
      </c>
      <c r="P173" s="64">
        <f t="shared" si="0"/>
        <v>2.9630000000000001</v>
      </c>
      <c r="Q173" s="64">
        <f t="shared" si="0"/>
        <v>3.4649999999999999</v>
      </c>
      <c r="R173" s="64">
        <f t="shared" si="0"/>
        <v>4.1390000000000002</v>
      </c>
      <c r="S173" s="64">
        <f t="shared" si="0"/>
        <v>4.6639999999999997</v>
      </c>
      <c r="T173" s="64">
        <f t="shared" si="0"/>
        <v>4.9429999999999996</v>
      </c>
      <c r="U173" s="64">
        <f t="shared" si="0"/>
        <v>5.4550000000000001</v>
      </c>
      <c r="V173" s="64">
        <f t="shared" si="0"/>
        <v>5.6980000000000004</v>
      </c>
      <c r="W173" s="64">
        <f t="shared" si="0"/>
        <v>6.1849999999999996</v>
      </c>
      <c r="X173" s="64">
        <f t="shared" si="0"/>
        <v>6.8280000000000003</v>
      </c>
      <c r="Y173" s="64">
        <f t="shared" si="0"/>
        <v>7.3639999999999999</v>
      </c>
      <c r="Z173" s="64">
        <f t="shared" si="0"/>
        <v>7.9050000000000002</v>
      </c>
      <c r="AA173" s="64">
        <f t="shared" si="0"/>
        <v>8.8040000000000003</v>
      </c>
      <c r="AB173" s="64">
        <f t="shared" si="0"/>
        <v>10.36</v>
      </c>
      <c r="AC173" s="64">
        <f t="shared" si="0"/>
        <v>12.388999999999999</v>
      </c>
      <c r="AD173" s="64">
        <f t="shared" si="0"/>
        <v>14.087999999999999</v>
      </c>
      <c r="AE173" s="64">
        <f t="shared" si="0"/>
        <v>14.407</v>
      </c>
      <c r="AF173" s="64">
        <f t="shared" si="0"/>
        <v>15.602</v>
      </c>
      <c r="AG173" s="64">
        <f t="shared" si="0"/>
        <v>17.963999999999999</v>
      </c>
      <c r="AH173" s="64">
        <f t="shared" si="0"/>
        <v>20.963000000000001</v>
      </c>
      <c r="AI173" s="64">
        <f t="shared" si="0"/>
        <v>24.408000000000001</v>
      </c>
      <c r="AJ173" s="64">
        <f t="shared" si="0"/>
        <v>28.971</v>
      </c>
      <c r="AK173" s="64">
        <f t="shared" si="0"/>
        <v>30.532</v>
      </c>
      <c r="AL173" s="64">
        <f t="shared" si="0"/>
        <v>32.959000000000003</v>
      </c>
      <c r="AM173" s="64">
        <f t="shared" si="0"/>
        <v>36.363</v>
      </c>
      <c r="AN173" s="64">
        <f t="shared" si="0"/>
        <v>38.777000000000001</v>
      </c>
      <c r="AO173" s="64">
        <f t="shared" si="0"/>
        <v>41.622999999999998</v>
      </c>
      <c r="AP173" s="64">
        <f t="shared" si="0"/>
        <v>47.14</v>
      </c>
      <c r="AQ173" s="64">
        <f t="shared" si="0"/>
        <v>50.654000000000003</v>
      </c>
      <c r="AR173" s="64">
        <f t="shared" si="0"/>
        <v>54.228000000000002</v>
      </c>
      <c r="AS173" s="64">
        <f t="shared" si="0"/>
        <v>57.9</v>
      </c>
      <c r="AT173" s="64">
        <f t="shared" si="0"/>
        <v>58.972999999999999</v>
      </c>
      <c r="AU173" s="64">
        <f t="shared" si="0"/>
        <v>57.334000000000003</v>
      </c>
      <c r="AV173" s="64">
        <f t="shared" si="0"/>
        <v>57.542999999999999</v>
      </c>
      <c r="AW173" s="64">
        <f t="shared" si="0"/>
        <v>56.277000000000001</v>
      </c>
      <c r="AX173" s="64">
        <f t="shared" si="0"/>
        <v>57.017000000000003</v>
      </c>
      <c r="AY173" s="64">
        <f t="shared" si="0"/>
        <v>54.113</v>
      </c>
      <c r="AZ173" s="64">
        <f t="shared" si="0"/>
        <v>54.652000000000001</v>
      </c>
      <c r="BA173" s="64">
        <f t="shared" si="0"/>
        <v>57.567</v>
      </c>
      <c r="BB173" s="64">
        <f t="shared" si="0"/>
        <v>63.078000000000003</v>
      </c>
      <c r="BC173" s="64">
        <f t="shared" si="0"/>
        <v>64.215999999999994</v>
      </c>
      <c r="BD173" s="64">
        <f t="shared" si="0"/>
        <v>64.688000000000002</v>
      </c>
      <c r="BE173" s="64">
        <f t="shared" si="0"/>
        <v>69.162000000000006</v>
      </c>
      <c r="BF173" s="64">
        <f t="shared" si="0"/>
        <v>73.616</v>
      </c>
      <c r="BG173" s="64">
        <f t="shared" si="0"/>
        <v>78.385000000000005</v>
      </c>
      <c r="BH173" s="64">
        <f t="shared" si="0"/>
        <v>80.876999999999995</v>
      </c>
      <c r="BI173" s="64">
        <f t="shared" si="0"/>
        <v>84.82</v>
      </c>
      <c r="BJ173" s="64">
        <f t="shared" si="0"/>
        <v>88.409000000000006</v>
      </c>
      <c r="BK173" s="64">
        <f t="shared" si="0"/>
        <v>93.43</v>
      </c>
      <c r="BL173" s="64">
        <f t="shared" si="0"/>
        <v>95.757000000000005</v>
      </c>
      <c r="BM173" s="64">
        <f t="shared" si="0"/>
        <v>92.644000000000005</v>
      </c>
      <c r="BN173" s="64">
        <f t="shared" si="0"/>
        <v>95.102999999999994</v>
      </c>
      <c r="BO173" s="64">
        <f t="shared" si="0"/>
        <v>96.995000000000005</v>
      </c>
      <c r="BP173" s="64">
        <f t="shared" ref="BP173:BZ173" si="1">BP143</f>
        <v>91.772999999999996</v>
      </c>
      <c r="BQ173" s="64">
        <f t="shared" si="1"/>
        <v>86.768000000000001</v>
      </c>
      <c r="BR173" s="64">
        <f t="shared" si="1"/>
        <v>87.524000000000001</v>
      </c>
      <c r="BS173" s="64">
        <f t="shared" si="1"/>
        <v>88.158000000000001</v>
      </c>
      <c r="BT173" s="64">
        <f t="shared" si="1"/>
        <v>92.182000000000002</v>
      </c>
      <c r="BU173" s="64">
        <f t="shared" si="1"/>
        <v>101.069</v>
      </c>
      <c r="BV173" s="64">
        <f t="shared" si="1"/>
        <v>96.265000000000001</v>
      </c>
      <c r="BW173" s="64">
        <f t="shared" si="1"/>
        <v>102.15900000000001</v>
      </c>
      <c r="BX173" s="64">
        <f t="shared" si="1"/>
        <v>110.21599999999999</v>
      </c>
      <c r="BY173" s="64">
        <f t="shared" si="1"/>
        <v>119.699</v>
      </c>
      <c r="BZ173" s="64">
        <f t="shared" si="1"/>
        <v>126.997</v>
      </c>
    </row>
    <row r="174" spans="1:81" x14ac:dyDescent="0.25">
      <c r="B174" s="53" t="s">
        <v>445</v>
      </c>
      <c r="C174" s="53">
        <f>'[1]APU centrale'!C143</f>
        <v>0.28799999999999998</v>
      </c>
      <c r="D174" s="53">
        <f>'[1]APU centrale'!D143</f>
        <v>0.311</v>
      </c>
      <c r="E174" s="53">
        <f>'[1]APU centrale'!E143</f>
        <v>0.35499999999999998</v>
      </c>
      <c r="F174" s="53">
        <f>'[1]APU centrale'!F143</f>
        <v>0.51100000000000001</v>
      </c>
      <c r="G174" s="53">
        <f>'[1]APU centrale'!G143</f>
        <v>0.54600000000000004</v>
      </c>
      <c r="H174" s="53">
        <f>'[1]APU centrale'!H143</f>
        <v>0.59199999999999997</v>
      </c>
      <c r="I174" s="53">
        <f>'[1]APU centrale'!I143</f>
        <v>0.66700000000000004</v>
      </c>
      <c r="J174" s="53">
        <f>'[1]APU centrale'!J143</f>
        <v>0.79600000000000004</v>
      </c>
      <c r="K174" s="53">
        <f>'[1]APU centrale'!K143</f>
        <v>0.94699999999999995</v>
      </c>
      <c r="L174" s="53">
        <f>'[1]APU centrale'!L143</f>
        <v>1.05</v>
      </c>
      <c r="M174" s="53">
        <f>'[1]APU centrale'!M143</f>
        <v>1.2809999999999999</v>
      </c>
      <c r="N174" s="53">
        <f>'[1]APU centrale'!N143</f>
        <v>1.2909999999999999</v>
      </c>
      <c r="O174" s="53">
        <f>'[1]APU centrale'!O143</f>
        <v>1.514</v>
      </c>
      <c r="P174" s="53">
        <f>'[1]APU centrale'!P143</f>
        <v>1.748</v>
      </c>
      <c r="Q174" s="53">
        <f>'[1]APU centrale'!Q143</f>
        <v>2.0699999999999998</v>
      </c>
      <c r="R174" s="53">
        <f>'[1]APU centrale'!R143</f>
        <v>2.52</v>
      </c>
      <c r="S174" s="53">
        <f>'[1]APU centrale'!S143</f>
        <v>2.8450000000000002</v>
      </c>
      <c r="T174" s="53">
        <f>'[1]APU centrale'!T143</f>
        <v>3.0350000000000001</v>
      </c>
      <c r="U174" s="53">
        <f>'[1]APU centrale'!U143</f>
        <v>3.0760000000000001</v>
      </c>
      <c r="V174" s="53">
        <f>'[1]APU centrale'!V143</f>
        <v>3.2229999999999999</v>
      </c>
      <c r="W174" s="53">
        <f>'[1]APU centrale'!W143</f>
        <v>3.31</v>
      </c>
      <c r="X174" s="53">
        <f>'[1]APU centrale'!X143</f>
        <v>3.5960000000000001</v>
      </c>
      <c r="Y174" s="53">
        <f>'[1]APU centrale'!Y143</f>
        <v>3.8980000000000001</v>
      </c>
      <c r="Z174" s="53">
        <f>'[1]APU centrale'!Z143</f>
        <v>4.1029999999999998</v>
      </c>
      <c r="AA174" s="53">
        <f>'[1]APU centrale'!AA143</f>
        <v>4.3010000000000002</v>
      </c>
      <c r="AB174" s="53">
        <f>'[1]APU centrale'!AB143</f>
        <v>4.8239999999999998</v>
      </c>
      <c r="AC174" s="53">
        <f>'[1]APU centrale'!AC143</f>
        <v>5.76</v>
      </c>
      <c r="AD174" s="53">
        <f>'[1]APU centrale'!AD143</f>
        <v>6.2889999999999997</v>
      </c>
      <c r="AE174" s="53">
        <f>'[1]APU centrale'!AE143</f>
        <v>6.3959999999999999</v>
      </c>
      <c r="AF174" s="53">
        <f>'[1]APU centrale'!AF143</f>
        <v>7.0629999999999997</v>
      </c>
      <c r="AG174" s="53">
        <f>'[1]APU centrale'!AG143</f>
        <v>8.2279999999999998</v>
      </c>
      <c r="AH174" s="53">
        <f>'[1]APU centrale'!AH143</f>
        <v>9.43</v>
      </c>
      <c r="AI174" s="53">
        <f>'[1]APU centrale'!AI143</f>
        <v>11.194000000000001</v>
      </c>
      <c r="AJ174" s="53">
        <f>'[1]APU centrale'!AJ143</f>
        <v>13.582000000000001</v>
      </c>
      <c r="AK174" s="53">
        <f>'[1]APU centrale'!AK143</f>
        <v>14.407</v>
      </c>
      <c r="AL174" s="53">
        <f>'[1]APU centrale'!AL143</f>
        <v>16.172000000000001</v>
      </c>
      <c r="AM174" s="53">
        <f>'[1]APU centrale'!AM143</f>
        <v>17.539000000000001</v>
      </c>
      <c r="AN174" s="53">
        <f>'[1]APU centrale'!AN143</f>
        <v>18.565000000000001</v>
      </c>
      <c r="AO174" s="53">
        <f>'[1]APU centrale'!AO143</f>
        <v>19.91</v>
      </c>
      <c r="AP174" s="53">
        <f>'[1]APU centrale'!AP143</f>
        <v>21.888000000000002</v>
      </c>
      <c r="AQ174" s="53">
        <f>'[1]APU centrale'!AQ143</f>
        <v>23.010999999999999</v>
      </c>
      <c r="AR174" s="53">
        <f>'[1]APU centrale'!AR143</f>
        <v>25.09</v>
      </c>
      <c r="AS174" s="53">
        <f>'[1]APU centrale'!AS143</f>
        <v>25.532</v>
      </c>
      <c r="AT174" s="53">
        <f>'[1]APU centrale'!AT143</f>
        <v>25.454000000000001</v>
      </c>
      <c r="AU174" s="53">
        <f>'[1]APU centrale'!AU143</f>
        <v>25.100999999999999</v>
      </c>
      <c r="AV174" s="53">
        <f>'[1]APU centrale'!AV143</f>
        <v>24.472000000000001</v>
      </c>
      <c r="AW174" s="53">
        <f>'[1]APU centrale'!AW143</f>
        <v>24.106999999999999</v>
      </c>
      <c r="AX174" s="53">
        <f>'[1]APU centrale'!AX143</f>
        <v>25.254999999999999</v>
      </c>
      <c r="AY174" s="53">
        <f>'[1]APU centrale'!AY143</f>
        <v>23.893999999999998</v>
      </c>
      <c r="AZ174" s="53">
        <f>'[1]APU centrale'!AZ143</f>
        <v>23.74</v>
      </c>
      <c r="BA174" s="53">
        <f>'[1]APU centrale'!BA143</f>
        <v>23.791</v>
      </c>
      <c r="BB174" s="53">
        <f>'[1]APU centrale'!BB143</f>
        <v>25.048999999999999</v>
      </c>
      <c r="BC174" s="53">
        <f>'[1]APU centrale'!BC143</f>
        <v>26.03</v>
      </c>
      <c r="BD174" s="53">
        <f>'[1]APU centrale'!BD143</f>
        <v>26.48</v>
      </c>
      <c r="BE174" s="53">
        <f>'[1]APU centrale'!BE143</f>
        <v>28.167000000000002</v>
      </c>
      <c r="BF174" s="53">
        <f>'[1]APU centrale'!BF143</f>
        <v>29.021999999999998</v>
      </c>
      <c r="BG174" s="53">
        <f>'[1]APU centrale'!BG143</f>
        <v>29.704000000000001</v>
      </c>
      <c r="BH174" s="53">
        <f>'[1]APU centrale'!BH143</f>
        <v>29.626999999999999</v>
      </c>
      <c r="BI174" s="53">
        <f>'[1]APU centrale'!BI143</f>
        <v>30.068000000000001</v>
      </c>
      <c r="BJ174" s="53">
        <f>'[1]APU centrale'!BJ143</f>
        <v>32.134999999999998</v>
      </c>
      <c r="BK174" s="53">
        <f>'[1]APU centrale'!BK143</f>
        <v>37.53</v>
      </c>
      <c r="BL174" s="53">
        <f>'[1]APU centrale'!BL143</f>
        <v>42.418999999999997</v>
      </c>
      <c r="BM174" s="53">
        <f>'[1]APU centrale'!BM143</f>
        <v>36.811</v>
      </c>
      <c r="BN174" s="53">
        <f>'[1]APU centrale'!BN143</f>
        <v>36.5</v>
      </c>
      <c r="BO174" s="53">
        <f>'[1]APU centrale'!BO143</f>
        <v>37.515000000000001</v>
      </c>
      <c r="BP174" s="53">
        <f>'[1]APU centrale'!BP143</f>
        <v>35.86</v>
      </c>
      <c r="BQ174" s="53">
        <f>'[1]APU centrale'!BQ143</f>
        <v>36.909999999999997</v>
      </c>
      <c r="BR174" s="53">
        <f>'[1]APU centrale'!BR143</f>
        <v>39.091999999999999</v>
      </c>
      <c r="BS174" s="53">
        <f>'[1]APU centrale'!BS143</f>
        <v>37.624000000000002</v>
      </c>
      <c r="BT174" s="53">
        <f>'[1]APU centrale'!BT143</f>
        <v>38.198</v>
      </c>
      <c r="BU174" s="53">
        <f>'[1]APU centrale'!BU143</f>
        <v>39.228000000000002</v>
      </c>
      <c r="BV174" s="53">
        <f>'[1]APU centrale'!BV143</f>
        <v>39.936</v>
      </c>
      <c r="BW174" s="53">
        <f>'[1]APU centrale'!BW143</f>
        <v>41.180999999999997</v>
      </c>
      <c r="BX174" s="53">
        <f>'[1]APU centrale'!BX143</f>
        <v>45.151000000000003</v>
      </c>
      <c r="BY174" s="53">
        <f>'[1]APU centrale'!BY143</f>
        <v>46.753</v>
      </c>
      <c r="BZ174" s="53">
        <f>'[1]APU centrale'!BZ143</f>
        <v>48.871000000000002</v>
      </c>
    </row>
    <row r="175" spans="1:81" x14ac:dyDescent="0.25">
      <c r="B175" s="53" t="s">
        <v>446</v>
      </c>
      <c r="C175" s="53">
        <f>'[1]APU locales'!C143</f>
        <v>0.114</v>
      </c>
      <c r="D175" s="53">
        <f>'[1]APU locales'!D143</f>
        <v>0.122</v>
      </c>
      <c r="E175" s="53">
        <f>'[1]APU locales'!E143</f>
        <v>0.16900000000000001</v>
      </c>
      <c r="F175" s="53">
        <f>'[1]APU locales'!F143</f>
        <v>0.251</v>
      </c>
      <c r="G175" s="53">
        <f>'[1]APU locales'!G143</f>
        <v>0.26700000000000002</v>
      </c>
      <c r="H175" s="53">
        <f>'[1]APU locales'!H143</f>
        <v>0.34300000000000003</v>
      </c>
      <c r="I175" s="53">
        <f>'[1]APU locales'!I143</f>
        <v>0.39100000000000001</v>
      </c>
      <c r="J175" s="53">
        <f>'[1]APU locales'!J143</f>
        <v>0.42799999999999999</v>
      </c>
      <c r="K175" s="53">
        <f>'[1]APU locales'!K143</f>
        <v>0.50600000000000001</v>
      </c>
      <c r="L175" s="53">
        <f>'[1]APU locales'!L143</f>
        <v>0.55700000000000005</v>
      </c>
      <c r="M175" s="53">
        <f>'[1]APU locales'!M143</f>
        <v>0.61599999999999999</v>
      </c>
      <c r="N175" s="53">
        <f>'[1]APU locales'!N143</f>
        <v>0.75600000000000001</v>
      </c>
      <c r="O175" s="53">
        <f>'[1]APU locales'!O143</f>
        <v>0.88700000000000001</v>
      </c>
      <c r="P175" s="53">
        <f>'[1]APU locales'!P143</f>
        <v>1.08</v>
      </c>
      <c r="Q175" s="53">
        <f>'[1]APU locales'!Q143</f>
        <v>1.2490000000000001</v>
      </c>
      <c r="R175" s="53">
        <f>'[1]APU locales'!R143</f>
        <v>1.4379999999999999</v>
      </c>
      <c r="S175" s="53">
        <f>'[1]APU locales'!S143</f>
        <v>1.5940000000000001</v>
      </c>
      <c r="T175" s="53">
        <f>'[1]APU locales'!T143</f>
        <v>1.659</v>
      </c>
      <c r="U175" s="53">
        <f>'[1]APU locales'!U143</f>
        <v>2.093</v>
      </c>
      <c r="V175" s="53">
        <f>'[1]APU locales'!V143</f>
        <v>2.1680000000000001</v>
      </c>
      <c r="W175" s="53">
        <f>'[1]APU locales'!W143</f>
        <v>2.524</v>
      </c>
      <c r="X175" s="53">
        <f>'[1]APU locales'!X143</f>
        <v>2.8450000000000002</v>
      </c>
      <c r="Y175" s="53">
        <f>'[1]APU locales'!Y143</f>
        <v>2.9910000000000001</v>
      </c>
      <c r="Z175" s="53">
        <f>'[1]APU locales'!Z143</f>
        <v>3.2679999999999998</v>
      </c>
      <c r="AA175" s="53">
        <f>'[1]APU locales'!AA143</f>
        <v>3.8660000000000001</v>
      </c>
      <c r="AB175" s="53">
        <f>'[1]APU locales'!AB143</f>
        <v>4.7</v>
      </c>
      <c r="AC175" s="53">
        <f>'[1]APU locales'!AC143</f>
        <v>5.6479999999999997</v>
      </c>
      <c r="AD175" s="53">
        <f>'[1]APU locales'!AD143</f>
        <v>6.6820000000000004</v>
      </c>
      <c r="AE175" s="53">
        <f>'[1]APU locales'!AE143</f>
        <v>6.7510000000000003</v>
      </c>
      <c r="AF175" s="53">
        <f>'[1]APU locales'!AF143</f>
        <v>7.0590000000000002</v>
      </c>
      <c r="AG175" s="53">
        <f>'[1]APU locales'!AG143</f>
        <v>8.1379999999999999</v>
      </c>
      <c r="AH175" s="53">
        <f>'[1]APU locales'!AH143</f>
        <v>9.6859999999999999</v>
      </c>
      <c r="AI175" s="53">
        <f>'[1]APU locales'!AI143</f>
        <v>11.273</v>
      </c>
      <c r="AJ175" s="53">
        <f>'[1]APU locales'!AJ143</f>
        <v>13.377000000000001</v>
      </c>
      <c r="AK175" s="53">
        <f>'[1]APU locales'!AK143</f>
        <v>13.952999999999999</v>
      </c>
      <c r="AL175" s="53">
        <f>'[1]APU locales'!AL143</f>
        <v>14.544</v>
      </c>
      <c r="AM175" s="53">
        <f>'[1]APU locales'!AM143</f>
        <v>16.331</v>
      </c>
      <c r="AN175" s="53">
        <f>'[1]APU locales'!AN143</f>
        <v>17.510000000000002</v>
      </c>
      <c r="AO175" s="53">
        <f>'[1]APU locales'!AO143</f>
        <v>18.701000000000001</v>
      </c>
      <c r="AP175" s="53">
        <f>'[1]APU locales'!AP143</f>
        <v>22.109000000000002</v>
      </c>
      <c r="AQ175" s="53">
        <f>'[1]APU locales'!AQ143</f>
        <v>24.227</v>
      </c>
      <c r="AR175" s="53">
        <f>'[1]APU locales'!AR143</f>
        <v>25.423999999999999</v>
      </c>
      <c r="AS175" s="53">
        <f>'[1]APU locales'!AS143</f>
        <v>28.042000000000002</v>
      </c>
      <c r="AT175" s="53">
        <f>'[1]APU locales'!AT143</f>
        <v>28.85</v>
      </c>
      <c r="AU175" s="53">
        <f>'[1]APU locales'!AU143</f>
        <v>27.417999999999999</v>
      </c>
      <c r="AV175" s="53">
        <f>'[1]APU locales'!AV143</f>
        <v>28.146999999999998</v>
      </c>
      <c r="AW175" s="53">
        <f>'[1]APU locales'!AW143</f>
        <v>27.375</v>
      </c>
      <c r="AX175" s="53">
        <f>'[1]APU locales'!AX143</f>
        <v>26.675999999999998</v>
      </c>
      <c r="AY175" s="53">
        <f>'[1]APU locales'!AY143</f>
        <v>25.131</v>
      </c>
      <c r="AZ175" s="53">
        <f>'[1]APU locales'!AZ143</f>
        <v>25.957999999999998</v>
      </c>
      <c r="BA175" s="53">
        <f>'[1]APU locales'!BA143</f>
        <v>29.106999999999999</v>
      </c>
      <c r="BB175" s="53">
        <f>'[1]APU locales'!BB143</f>
        <v>32.81</v>
      </c>
      <c r="BC175" s="53">
        <f>'[1]APU locales'!BC143</f>
        <v>33.148000000000003</v>
      </c>
      <c r="BD175" s="53">
        <f>'[1]APU locales'!BD143</f>
        <v>32.454000000000001</v>
      </c>
      <c r="BE175" s="53">
        <f>'[1]APU locales'!BE143</f>
        <v>34.213999999999999</v>
      </c>
      <c r="BF175" s="53">
        <f>'[1]APU locales'!BF143</f>
        <v>37.401000000000003</v>
      </c>
      <c r="BG175" s="53">
        <f>'[1]APU locales'!BG143</f>
        <v>40.640999999999998</v>
      </c>
      <c r="BH175" s="53">
        <f>'[1]APU locales'!BH143</f>
        <v>43.136000000000003</v>
      </c>
      <c r="BI175" s="53">
        <f>'[1]APU locales'!BI143</f>
        <v>46.658999999999999</v>
      </c>
      <c r="BJ175" s="53">
        <f>'[1]APU locales'!BJ143</f>
        <v>47.636000000000003</v>
      </c>
      <c r="BK175" s="53">
        <f>'[1]APU locales'!BK143</f>
        <v>46.996000000000002</v>
      </c>
      <c r="BL175" s="53">
        <f>'[1]APU locales'!BL143</f>
        <v>44.119</v>
      </c>
      <c r="BM175" s="53">
        <f>'[1]APU locales'!BM143</f>
        <v>45.179000000000002</v>
      </c>
      <c r="BN175" s="53">
        <f>'[1]APU locales'!BN143</f>
        <v>47.665999999999997</v>
      </c>
      <c r="BO175" s="53">
        <f>'[1]APU locales'!BO143</f>
        <v>50.073</v>
      </c>
      <c r="BP175" s="53">
        <f>'[1]APU locales'!BP143</f>
        <v>45.969000000000001</v>
      </c>
      <c r="BQ175" s="53">
        <f>'[1]APU locales'!BQ143</f>
        <v>41.603999999999999</v>
      </c>
      <c r="BR175" s="53">
        <f>'[1]APU locales'!BR143</f>
        <v>40.220999999999997</v>
      </c>
      <c r="BS175" s="53">
        <f>'[1]APU locales'!BS143</f>
        <v>42.582999999999998</v>
      </c>
      <c r="BT175" s="53">
        <f>'[1]APU locales'!BT143</f>
        <v>46.17</v>
      </c>
      <c r="BU175" s="53">
        <f>'[1]APU locales'!BU143</f>
        <v>53.381999999999998</v>
      </c>
      <c r="BV175" s="53">
        <f>'[1]APU locales'!BV143</f>
        <v>48.484000000000002</v>
      </c>
      <c r="BW175" s="53">
        <f>'[1]APU locales'!BW143</f>
        <v>52.6</v>
      </c>
      <c r="BX175" s="53">
        <f>'[1]APU locales'!BX143</f>
        <v>56.744</v>
      </c>
      <c r="BY175" s="53">
        <f>'[1]APU locales'!BY143</f>
        <v>63.031999999999996</v>
      </c>
      <c r="BZ175" s="53">
        <f>'[1]APU locales'!BZ143</f>
        <v>67.944000000000003</v>
      </c>
    </row>
    <row r="176" spans="1:81" x14ac:dyDescent="0.25">
      <c r="B176" s="53" t="s">
        <v>447</v>
      </c>
      <c r="C176" s="53">
        <f>[1]APU_SS!C143</f>
        <v>1.4999999999999999E-2</v>
      </c>
      <c r="D176" s="53">
        <f>[1]APU_SS!D143</f>
        <v>1.9E-2</v>
      </c>
      <c r="E176" s="53">
        <f>[1]APU_SS!E143</f>
        <v>2.8000000000000001E-2</v>
      </c>
      <c r="F176" s="53">
        <f>[1]APU_SS!F143</f>
        <v>3.5999999999999997E-2</v>
      </c>
      <c r="G176" s="53">
        <f>[1]APU_SS!G143</f>
        <v>4.1000000000000002E-2</v>
      </c>
      <c r="H176" s="53">
        <f>[1]APU_SS!H143</f>
        <v>4.9000000000000002E-2</v>
      </c>
      <c r="I176" s="53">
        <f>[1]APU_SS!I143</f>
        <v>5.2999999999999999E-2</v>
      </c>
      <c r="J176" s="53">
        <f>[1]APU_SS!J143</f>
        <v>6.3E-2</v>
      </c>
      <c r="K176" s="53">
        <f>[1]APU_SS!K143</f>
        <v>7.1999999999999995E-2</v>
      </c>
      <c r="L176" s="53">
        <f>[1]APU_SS!L143</f>
        <v>8.1000000000000003E-2</v>
      </c>
      <c r="M176" s="53">
        <f>[1]APU_SS!M143</f>
        <v>9.0999999999999998E-2</v>
      </c>
      <c r="N176" s="53">
        <f>[1]APU_SS!N143</f>
        <v>0.114</v>
      </c>
      <c r="O176" s="53">
        <f>[1]APU_SS!O143</f>
        <v>0.11600000000000001</v>
      </c>
      <c r="P176" s="53">
        <f>[1]APU_SS!P143</f>
        <v>0.13500000000000001</v>
      </c>
      <c r="Q176" s="53">
        <f>[1]APU_SS!Q143</f>
        <v>0.14699999999999999</v>
      </c>
      <c r="R176" s="53">
        <f>[1]APU_SS!R143</f>
        <v>0.182</v>
      </c>
      <c r="S176" s="53">
        <f>[1]APU_SS!S143</f>
        <v>0.22500000000000001</v>
      </c>
      <c r="T176" s="53">
        <f>[1]APU_SS!T143</f>
        <v>0.249</v>
      </c>
      <c r="U176" s="53">
        <f>[1]APU_SS!U143</f>
        <v>0.28499999999999998</v>
      </c>
      <c r="V176" s="53">
        <f>[1]APU_SS!V143</f>
        <v>0.307</v>
      </c>
      <c r="W176" s="53">
        <f>[1]APU_SS!W143</f>
        <v>0.35199999999999998</v>
      </c>
      <c r="X176" s="53">
        <f>[1]APU_SS!X143</f>
        <v>0.38700000000000001</v>
      </c>
      <c r="Y176" s="53">
        <f>[1]APU_SS!Y143</f>
        <v>0.47399999999999998</v>
      </c>
      <c r="Z176" s="53">
        <f>[1]APU_SS!Z143</f>
        <v>0.53500000000000003</v>
      </c>
      <c r="AA176" s="53">
        <f>[1]APU_SS!AA143</f>
        <v>0.63700000000000001</v>
      </c>
      <c r="AB176" s="53">
        <f>[1]APU_SS!AB143</f>
        <v>0.83599999999999997</v>
      </c>
      <c r="AC176" s="53">
        <f>[1]APU_SS!AC143</f>
        <v>0.98099999999999998</v>
      </c>
      <c r="AD176" s="53">
        <f>[1]APU_SS!AD143</f>
        <v>1.117</v>
      </c>
      <c r="AE176" s="53">
        <f>[1]APU_SS!AE143</f>
        <v>1.2609999999999999</v>
      </c>
      <c r="AF176" s="53">
        <f>[1]APU_SS!AF143</f>
        <v>1.48</v>
      </c>
      <c r="AG176" s="53">
        <f>[1]APU_SS!AG143</f>
        <v>1.599</v>
      </c>
      <c r="AH176" s="53">
        <f>[1]APU_SS!AH143</f>
        <v>1.847</v>
      </c>
      <c r="AI176" s="53">
        <f>[1]APU_SS!AI143</f>
        <v>1.9410000000000001</v>
      </c>
      <c r="AJ176" s="53">
        <f>[1]APU_SS!AJ143</f>
        <v>2.012</v>
      </c>
      <c r="AK176" s="53">
        <f>[1]APU_SS!AK143</f>
        <v>2.1720000000000002</v>
      </c>
      <c r="AL176" s="53">
        <f>[1]APU_SS!AL143</f>
        <v>2.2429999999999999</v>
      </c>
      <c r="AM176" s="53">
        <f>[1]APU_SS!AM143</f>
        <v>2.4929999999999999</v>
      </c>
      <c r="AN176" s="53">
        <f>[1]APU_SS!AN143</f>
        <v>2.702</v>
      </c>
      <c r="AO176" s="53">
        <f>[1]APU_SS!AO143</f>
        <v>3.0129999999999999</v>
      </c>
      <c r="AP176" s="53">
        <f>[1]APU_SS!AP143</f>
        <v>3.1429999999999998</v>
      </c>
      <c r="AQ176" s="53">
        <f>[1]APU_SS!AQ143</f>
        <v>3.4159999999999999</v>
      </c>
      <c r="AR176" s="53">
        <f>[1]APU_SS!AR143</f>
        <v>3.714</v>
      </c>
      <c r="AS176" s="53">
        <f>[1]APU_SS!AS143</f>
        <v>4.3250000000000002</v>
      </c>
      <c r="AT176" s="53">
        <f>[1]APU_SS!AT143</f>
        <v>4.6689999999999996</v>
      </c>
      <c r="AU176" s="53">
        <f>[1]APU_SS!AU143</f>
        <v>4.8150000000000004</v>
      </c>
      <c r="AV176" s="53">
        <f>[1]APU_SS!AV143</f>
        <v>4.9240000000000004</v>
      </c>
      <c r="AW176" s="53">
        <f>[1]APU_SS!AW143</f>
        <v>4.7949999999999999</v>
      </c>
      <c r="AX176" s="53">
        <f>[1]APU_SS!AX143</f>
        <v>5.0860000000000003</v>
      </c>
      <c r="AY176" s="53">
        <f>[1]APU_SS!AY143</f>
        <v>5.0869999999999997</v>
      </c>
      <c r="AZ176" s="53">
        <f>[1]APU_SS!AZ143</f>
        <v>4.9539999999999997</v>
      </c>
      <c r="BA176" s="53">
        <f>[1]APU_SS!BA143</f>
        <v>4.67</v>
      </c>
      <c r="BB176" s="53">
        <f>[1]APU_SS!BB143</f>
        <v>5.22</v>
      </c>
      <c r="BC176" s="53">
        <f>[1]APU_SS!BC143</f>
        <v>5.0380000000000003</v>
      </c>
      <c r="BD176" s="53">
        <f>[1]APU_SS!BD143</f>
        <v>5.7549999999999999</v>
      </c>
      <c r="BE176" s="53">
        <f>[1]APU_SS!BE143</f>
        <v>6.7809999999999997</v>
      </c>
      <c r="BF176" s="53">
        <f>[1]APU_SS!BF143</f>
        <v>7.1929999999999996</v>
      </c>
      <c r="BG176" s="53">
        <f>[1]APU_SS!BG143</f>
        <v>8.0399999999999991</v>
      </c>
      <c r="BH176" s="53">
        <f>[1]APU_SS!BH143</f>
        <v>8.1140000000000008</v>
      </c>
      <c r="BI176" s="53">
        <f>[1]APU_SS!BI143</f>
        <v>8.093</v>
      </c>
      <c r="BJ176" s="53">
        <f>[1]APU_SS!BJ143</f>
        <v>8.6379999999999999</v>
      </c>
      <c r="BK176" s="53">
        <f>[1]APU_SS!BK143</f>
        <v>8.9049999999999994</v>
      </c>
      <c r="BL176" s="53">
        <f>[1]APU_SS!BL143</f>
        <v>9.2200000000000006</v>
      </c>
      <c r="BM176" s="53">
        <f>[1]APU_SS!BM143</f>
        <v>10.653</v>
      </c>
      <c r="BN176" s="53">
        <f>[1]APU_SS!BN143</f>
        <v>10.936999999999999</v>
      </c>
      <c r="BO176" s="53">
        <f>[1]APU_SS!BO143</f>
        <v>9.407</v>
      </c>
      <c r="BP176" s="53">
        <f>[1]APU_SS!BP143</f>
        <v>9.9440000000000008</v>
      </c>
      <c r="BQ176" s="53">
        <f>[1]APU_SS!BQ143</f>
        <v>8.2539999999999996</v>
      </c>
      <c r="BR176" s="53">
        <f>[1]APU_SS!BR143</f>
        <v>8.2110000000000003</v>
      </c>
      <c r="BS176" s="53">
        <f>[1]APU_SS!BS143</f>
        <v>7.9509999999999996</v>
      </c>
      <c r="BT176" s="53">
        <f>[1]APU_SS!BT143</f>
        <v>7.8140000000000001</v>
      </c>
      <c r="BU176" s="53">
        <f>[1]APU_SS!BU143</f>
        <v>8.4589999999999996</v>
      </c>
      <c r="BV176" s="53">
        <f>[1]APU_SS!BV143</f>
        <v>7.8449999999999998</v>
      </c>
      <c r="BW176" s="53">
        <f>[1]APU_SS!BW143</f>
        <v>8.3780000000000001</v>
      </c>
      <c r="BX176" s="53">
        <f>[1]APU_SS!BX143</f>
        <v>8.32</v>
      </c>
      <c r="BY176" s="53">
        <f>[1]APU_SS!BY143</f>
        <v>9.9139999999999997</v>
      </c>
      <c r="BZ176" s="53">
        <f>[1]APU_SS!BZ143</f>
        <v>10.182</v>
      </c>
    </row>
    <row r="178" spans="2:78" x14ac:dyDescent="0.25">
      <c r="B178" s="53" t="s">
        <v>0</v>
      </c>
    </row>
    <row r="179" spans="2:78" s="63" customFormat="1" x14ac:dyDescent="0.25">
      <c r="B179" s="63" t="s">
        <v>444</v>
      </c>
      <c r="C179" s="65">
        <f>C173/[1]PIB!C$8*100</f>
        <v>3.173033023892863</v>
      </c>
      <c r="D179" s="65">
        <f>D173/[1]PIB!D$8*100</f>
        <v>2.9339218486304035</v>
      </c>
      <c r="E179" s="65">
        <f>E173/[1]PIB!E$8*100</f>
        <v>2.844920888522394</v>
      </c>
      <c r="F179" s="65">
        <f>F173/[1]PIB!F$8*100</f>
        <v>3.5267600654085829</v>
      </c>
      <c r="G179" s="65">
        <f>G173/[1]PIB!G$8*100</f>
        <v>3.6468330134357005</v>
      </c>
      <c r="H179" s="65">
        <f>H173/[1]PIB!H$8*100</f>
        <v>3.9484771879138076</v>
      </c>
      <c r="I179" s="65">
        <f>I173/[1]PIB!I$8*100</f>
        <v>4.1450583889863069</v>
      </c>
      <c r="J179" s="65">
        <f>J173/[1]PIB!J$8*100</f>
        <v>4.3553299492385777</v>
      </c>
      <c r="K179" s="65">
        <f>K173/[1]PIB!K$8*100</f>
        <v>4.5670989188703537</v>
      </c>
      <c r="L179" s="65">
        <f>L173/[1]PIB!L$8*100</f>
        <v>4.3802060357578432</v>
      </c>
      <c r="M179" s="65">
        <f>M173/[1]PIB!M$8*100</f>
        <v>4.7216416492494782</v>
      </c>
      <c r="N179" s="65">
        <f>N173/[1]PIB!N$8*100</f>
        <v>4.633958056353733</v>
      </c>
      <c r="O179" s="65">
        <f>O173/[1]PIB!O$8*100</f>
        <v>4.9795240073594869</v>
      </c>
      <c r="P179" s="65">
        <f>P173/[1]PIB!P$8*100</f>
        <v>5.2352598194250577</v>
      </c>
      <c r="Q179" s="65">
        <f>Q173/[1]PIB!Q$8*100</f>
        <v>5.4658169542858941</v>
      </c>
      <c r="R179" s="65">
        <f>R173/[1]PIB!R$8*100</f>
        <v>5.8862847716024804</v>
      </c>
      <c r="S179" s="65">
        <f>S173/[1]PIB!S$8*100</f>
        <v>6.1398312336268974</v>
      </c>
      <c r="T179" s="65">
        <f>T173/[1]PIB!T$8*100</f>
        <v>6.0082654673635592</v>
      </c>
      <c r="U179" s="65">
        <f>U173/[1]PIB!U$8*100</f>
        <v>6.1375578033056177</v>
      </c>
      <c r="V179" s="65">
        <f>V173/[1]PIB!V$8*100</f>
        <v>5.8818671676610856</v>
      </c>
      <c r="W179" s="65">
        <f>W173/[1]PIB!W$8*100</f>
        <v>5.5529618789391462</v>
      </c>
      <c r="X179" s="65">
        <f>X173/[1]PIB!X$8*100</f>
        <v>5.4742243245410087</v>
      </c>
      <c r="Y179" s="65">
        <f>Y173/[1]PIB!Y$8*100</f>
        <v>5.2933861425993944</v>
      </c>
      <c r="Z179" s="65">
        <f>Z173/[1]PIB!Z$8*100</f>
        <v>5.0954962388082796</v>
      </c>
      <c r="AA179" s="65">
        <f>AA173/[1]PIB!AA$8*100</f>
        <v>4.9509070664582238</v>
      </c>
      <c r="AB179" s="65">
        <f>AB173/[1]PIB!AB$8*100</f>
        <v>4.9974916065295405</v>
      </c>
      <c r="AC179" s="65">
        <f>AC173/[1]PIB!AC$8*100</f>
        <v>5.3038962595736843</v>
      </c>
      <c r="AD179" s="65">
        <f>AD173/[1]PIB!AD$8*100</f>
        <v>5.2232718859837757</v>
      </c>
      <c r="AE179" s="65">
        <f>AE173/[1]PIB!AE$8*100</f>
        <v>4.7405949846499098</v>
      </c>
      <c r="AF179" s="65">
        <f>AF173/[1]PIB!AF$8*100</f>
        <v>4.5198820346132234</v>
      </c>
      <c r="AG179" s="65">
        <f>AG173/[1]PIB!AG$8*100</f>
        <v>4.5537160543586541</v>
      </c>
      <c r="AH179" s="65">
        <f>AH173/[1]PIB!AH$8*100</f>
        <v>4.6853487582026574</v>
      </c>
      <c r="AI179" s="65">
        <f>AI173/[1]PIB!AI$8*100</f>
        <v>4.8360444611757254</v>
      </c>
      <c r="AJ179" s="65">
        <f>AJ173/[1]PIB!AJ$8*100</f>
        <v>5.0014587803905393</v>
      </c>
      <c r="AK179" s="65">
        <f>AK173/[1]PIB!AK$8*100</f>
        <v>4.748773223215049</v>
      </c>
      <c r="AL179" s="65">
        <f>AL173/[1]PIB!AL$8*100</f>
        <v>4.7117806668172513</v>
      </c>
      <c r="AM179" s="65">
        <f>AM173/[1]PIB!AM$8*100</f>
        <v>4.8510972100487875</v>
      </c>
      <c r="AN179" s="65">
        <f>AN173/[1]PIB!AN$8*100</f>
        <v>4.8008745745672625</v>
      </c>
      <c r="AO179" s="65">
        <f>AO173/[1]PIB!AO$8*100</f>
        <v>4.9038157938142382</v>
      </c>
      <c r="AP179" s="65">
        <f>AP173/[1]PIB!AP$8*100</f>
        <v>5.1354510623324368</v>
      </c>
      <c r="AQ179" s="65">
        <f>AQ173/[1]PIB!AQ$8*100</f>
        <v>5.1223399306693205</v>
      </c>
      <c r="AR179" s="65">
        <f>AR173/[1]PIB!AR$8*100</f>
        <v>5.1943772599918585</v>
      </c>
      <c r="AS179" s="65">
        <f>AS173/[1]PIB!AS$8*100</f>
        <v>5.3470849152177662</v>
      </c>
      <c r="AT179" s="65">
        <f>AT173/[1]PIB!AT$8*100</f>
        <v>5.2586008570985268</v>
      </c>
      <c r="AU179" s="65">
        <f>AU173/[1]PIB!AU$8*100</f>
        <v>5.0521703959768747</v>
      </c>
      <c r="AV179" s="65">
        <f>AV173/[1]PIB!AV$8*100</f>
        <v>4.9057938889646708</v>
      </c>
      <c r="AW179" s="65">
        <f>AW173/[1]PIB!AW$8*100</f>
        <v>4.6364234034875542</v>
      </c>
      <c r="AX179" s="65">
        <f>AX173/[1]PIB!AX$8*100</f>
        <v>4.5724289359681922</v>
      </c>
      <c r="AY179" s="65">
        <f>AY173/[1]PIB!AY$8*100</f>
        <v>4.1958828195451696</v>
      </c>
      <c r="AZ179" s="65">
        <f>AZ173/[1]PIB!AZ$8*100</f>
        <v>4.0593678462294935</v>
      </c>
      <c r="BA179" s="65">
        <f>BA173/[1]PIB!BA$8*100</f>
        <v>4.1262289018799443</v>
      </c>
      <c r="BB179" s="65">
        <f>BB173/[1]PIB!BB$8*100</f>
        <v>4.2807785726259011</v>
      </c>
      <c r="BC179" s="65">
        <f>BC173/[1]PIB!BC$8*100</f>
        <v>4.1969294235365542</v>
      </c>
      <c r="BD179" s="65">
        <f>BD173/[1]PIB!BD$8*100</f>
        <v>4.0985091837575167</v>
      </c>
      <c r="BE179" s="65">
        <f>BE173/[1]PIB!BE$8*100</f>
        <v>4.2631723964487742</v>
      </c>
      <c r="BF179" s="65">
        <f>BF173/[1]PIB!BF$8*100</f>
        <v>4.3402896513665405</v>
      </c>
      <c r="BG179" s="65">
        <f>BG173/[1]PIB!BG$8*100</f>
        <v>4.4485167259915732</v>
      </c>
      <c r="BH179" s="65">
        <f>BH173/[1]PIB!BH$8*100</f>
        <v>4.3811527604507203</v>
      </c>
      <c r="BI179" s="65">
        <f>BI173/[1]PIB!BI$8*100</f>
        <v>4.3769570395629023</v>
      </c>
      <c r="BJ179" s="65">
        <f>BJ173/[1]PIB!BJ$8*100</f>
        <v>4.442663316582915</v>
      </c>
      <c r="BK179" s="65">
        <f>BK173/[1]PIB!BK$8*100</f>
        <v>4.8263286222001822</v>
      </c>
      <c r="BL179" s="65">
        <f>BL173/[1]PIB!BL$8*100</f>
        <v>4.7972646318399859</v>
      </c>
      <c r="BM179" s="65">
        <f>BM173/[1]PIB!BM$8*100</f>
        <v>4.4926122898482701</v>
      </c>
      <c r="BN179" s="65">
        <f>BN173/[1]PIB!BN$8*100</f>
        <v>4.5541154065509195</v>
      </c>
      <c r="BO179" s="65">
        <f>BO173/[1]PIB!BO$8*100</f>
        <v>4.5744763133668371</v>
      </c>
      <c r="BP179" s="65">
        <f>BP173/[1]PIB!BP$8*100</f>
        <v>4.2611131463370802</v>
      </c>
      <c r="BQ179" s="65">
        <f>BQ173/[1]PIB!BQ$8*100</f>
        <v>3.9414881970671418</v>
      </c>
      <c r="BR179" s="65">
        <f>BR173/[1]PIB!BR$8*100</f>
        <v>3.9216441835112978</v>
      </c>
      <c r="BS179" s="65">
        <f>BS173/[1]PIB!BS$8*100</f>
        <v>3.8468704850282394</v>
      </c>
      <c r="BT179" s="65">
        <f>BT173/[1]PIB!BT$8*100</f>
        <v>3.9137067195162705</v>
      </c>
      <c r="BU179" s="65">
        <f>BU173/[1]PIB!BU$8*100</f>
        <v>4.1554440062050642</v>
      </c>
      <c r="BV179" s="65">
        <f>BV173/[1]PIB!BV$8*100</f>
        <v>4.1524391401196414</v>
      </c>
      <c r="BW179" s="65">
        <f>BW173/[1]PIB!BW$8*100</f>
        <v>4.073159704031176</v>
      </c>
      <c r="BX179" s="65">
        <f>BX173/[1]PIB!BX$8*100</f>
        <v>4.1528306173669378</v>
      </c>
      <c r="BY179" s="65">
        <f>BY173/[1]PIB!BY$8*100</f>
        <v>4.2348212055578864</v>
      </c>
      <c r="BZ179" s="65">
        <f>BZ173/[1]PIB!BZ$8*100</f>
        <v>4.3493612794958736</v>
      </c>
    </row>
    <row r="180" spans="2:78" x14ac:dyDescent="0.25">
      <c r="B180" s="53" t="s">
        <v>445</v>
      </c>
      <c r="C180" s="66">
        <f>C174/[1]PIB!C$8*100</f>
        <v>2.1914472683001067</v>
      </c>
      <c r="D180" s="66">
        <f>D174/[1]PIB!D$8*100</f>
        <v>2.0186940153187067</v>
      </c>
      <c r="E180" s="66">
        <f>E174/[1]PIB!E$8*100</f>
        <v>1.8296139772200175</v>
      </c>
      <c r="F180" s="66">
        <f>F174/[1]PIB!F$8*100</f>
        <v>2.2583639015335661</v>
      </c>
      <c r="G180" s="66">
        <f>G174/[1]PIB!G$8*100</f>
        <v>2.3288547664747283</v>
      </c>
      <c r="H180" s="66">
        <f>H174/[1]PIB!H$8*100</f>
        <v>2.3755066008587136</v>
      </c>
      <c r="I180" s="66">
        <f>I174/[1]PIB!I$8*100</f>
        <v>2.4885274036488454</v>
      </c>
      <c r="J180" s="66">
        <f>J174/[1]PIB!J$8*100</f>
        <v>2.6937394247038915</v>
      </c>
      <c r="K180" s="66">
        <f>K174/[1]PIB!K$8*100</f>
        <v>2.8360935581444102</v>
      </c>
      <c r="L180" s="66">
        <f>L174/[1]PIB!L$8*100</f>
        <v>2.7246542284038719</v>
      </c>
      <c r="M180" s="66">
        <f>M174/[1]PIB!M$8*100</f>
        <v>3.0424662739882193</v>
      </c>
      <c r="N180" s="66">
        <f>N174/[1]PIB!N$8*100</f>
        <v>2.7683664279281208</v>
      </c>
      <c r="O180" s="66">
        <f>O174/[1]PIB!O$8*100</f>
        <v>2.9952321601677649</v>
      </c>
      <c r="P180" s="66">
        <f>P174/[1]PIB!P$8*100</f>
        <v>3.0885029241832602</v>
      </c>
      <c r="Q180" s="66">
        <f>Q174/[1]PIB!Q$8*100</f>
        <v>3.265293245417547</v>
      </c>
      <c r="R180" s="66">
        <f>R174/[1]PIB!R$8*100</f>
        <v>3.5838216053245353</v>
      </c>
      <c r="S180" s="66">
        <f>S174/[1]PIB!S$8*100</f>
        <v>3.7452443952977115</v>
      </c>
      <c r="T180" s="66">
        <f>T174/[1]PIB!T$8*100</f>
        <v>3.6890725659414128</v>
      </c>
      <c r="U180" s="66">
        <f>U174/[1]PIB!U$8*100</f>
        <v>3.4608850234588595</v>
      </c>
      <c r="V180" s="66">
        <f>V174/[1]PIB!V$8*100</f>
        <v>3.3270020851828148</v>
      </c>
      <c r="W180" s="66">
        <f>W174/[1]PIB!W$8*100</f>
        <v>2.971754861647304</v>
      </c>
      <c r="X180" s="66">
        <f>X174/[1]PIB!X$8*100</f>
        <v>2.8830273390523531</v>
      </c>
      <c r="Y180" s="66">
        <f>Y174/[1]PIB!Y$8*100</f>
        <v>2.8019580640755626</v>
      </c>
      <c r="Z180" s="66">
        <f>Z174/[1]PIB!Z$8*100</f>
        <v>2.6447591483656376</v>
      </c>
      <c r="AA180" s="66">
        <f>AA174/[1]PIB!AA$8*100</f>
        <v>2.4186564394408019</v>
      </c>
      <c r="AB180" s="66">
        <f>AB174/[1]PIB!AB$8*100</f>
        <v>2.3270173272102803</v>
      </c>
      <c r="AC180" s="66">
        <f>AC174/[1]PIB!AC$8*100</f>
        <v>2.4659328803894121</v>
      </c>
      <c r="AD180" s="66">
        <f>AD174/[1]PIB!AD$8*100</f>
        <v>2.3317118747126604</v>
      </c>
      <c r="AE180" s="66">
        <f>AE174/[1]PIB!AE$8*100</f>
        <v>2.1045912071785118</v>
      </c>
      <c r="AF180" s="66">
        <f>AF174/[1]PIB!AF$8*100</f>
        <v>2.046143238717677</v>
      </c>
      <c r="AG180" s="66">
        <f>AG174/[1]PIB!AG$8*100</f>
        <v>2.0857256566056006</v>
      </c>
      <c r="AH180" s="66">
        <f>AH174/[1]PIB!AH$8*100</f>
        <v>2.1076581972928996</v>
      </c>
      <c r="AI180" s="66">
        <f>AI174/[1]PIB!AI$8*100</f>
        <v>2.2179073131104992</v>
      </c>
      <c r="AJ180" s="66">
        <f>AJ174/[1]PIB!AJ$8*100</f>
        <v>2.3447521022838114</v>
      </c>
      <c r="AK180" s="66">
        <f>AK174/[1]PIB!AK$8*100</f>
        <v>2.2407826485935809</v>
      </c>
      <c r="AL180" s="66">
        <f>AL174/[1]PIB!AL$8*100</f>
        <v>2.3119304876898137</v>
      </c>
      <c r="AM180" s="66">
        <f>AM174/[1]PIB!AM$8*100</f>
        <v>2.3398342811936774</v>
      </c>
      <c r="AN180" s="66">
        <f>AN174/[1]PIB!AN$8*100</f>
        <v>2.2984819990417318</v>
      </c>
      <c r="AO180" s="66">
        <f>AO174/[1]PIB!AO$8*100</f>
        <v>2.3456976300324697</v>
      </c>
      <c r="AP180" s="66">
        <f>AP174/[1]PIB!AP$8*100</f>
        <v>2.3844877567317004</v>
      </c>
      <c r="AQ180" s="66">
        <f>AQ174/[1]PIB!AQ$8*100</f>
        <v>2.3269665602841183</v>
      </c>
      <c r="AR180" s="66">
        <f>AR174/[1]PIB!AR$8*100</f>
        <v>2.4033142556095695</v>
      </c>
      <c r="AS180" s="66">
        <f>AS174/[1]PIB!AS$8*100</f>
        <v>2.3578889819575131</v>
      </c>
      <c r="AT180" s="66">
        <f>AT174/[1]PIB!AT$8*100</f>
        <v>2.2697238773097164</v>
      </c>
      <c r="AU180" s="66">
        <f>AU174/[1]PIB!AU$8*100</f>
        <v>2.2118556024246612</v>
      </c>
      <c r="AV180" s="66">
        <f>AV174/[1]PIB!AV$8*100</f>
        <v>2.0863456554358204</v>
      </c>
      <c r="AW180" s="66">
        <f>AW174/[1]PIB!AW$8*100</f>
        <v>1.9860735111657419</v>
      </c>
      <c r="AX180" s="66">
        <f>AX174/[1]PIB!AX$8*100</f>
        <v>2.025302853146898</v>
      </c>
      <c r="AY180" s="66">
        <f>AY174/[1]PIB!AY$8*100</f>
        <v>1.8527234507458887</v>
      </c>
      <c r="AZ180" s="66">
        <f>AZ174/[1]PIB!AZ$8*100</f>
        <v>1.7633278319089545</v>
      </c>
      <c r="BA180" s="66">
        <f>BA174/[1]PIB!BA$8*100</f>
        <v>1.705267111446241</v>
      </c>
      <c r="BB180" s="66">
        <f>BB174/[1]PIB!BB$8*100</f>
        <v>1.6999464546387997</v>
      </c>
      <c r="BC180" s="66">
        <f>BC174/[1]PIB!BC$8*100</f>
        <v>1.7012282436566672</v>
      </c>
      <c r="BD180" s="66">
        <f>BD174/[1]PIB!BD$8*100</f>
        <v>1.6777226562252507</v>
      </c>
      <c r="BE180" s="66">
        <f>BE174/[1]PIB!BE$8*100</f>
        <v>1.7362247605733294</v>
      </c>
      <c r="BF180" s="66">
        <f>BF174/[1]PIB!BF$8*100</f>
        <v>1.7110938690224915</v>
      </c>
      <c r="BG180" s="66">
        <f>BG174/[1]PIB!BG$8*100</f>
        <v>1.6857656545111142</v>
      </c>
      <c r="BH180" s="66">
        <f>BH174/[1]PIB!BH$8*100</f>
        <v>1.6049113200770737</v>
      </c>
      <c r="BI180" s="66">
        <f>BI174/[1]PIB!BI$8*100</f>
        <v>1.5515956645316833</v>
      </c>
      <c r="BJ180" s="66">
        <f>BJ174/[1]PIB!BJ$8*100</f>
        <v>1.6148241206030149</v>
      </c>
      <c r="BK180" s="66">
        <f>BK174/[1]PIB!BK$8*100</f>
        <v>1.9386932804363999</v>
      </c>
      <c r="BL180" s="66">
        <f>BL174/[1]PIB!BL$8*100</f>
        <v>2.1251205490775646</v>
      </c>
      <c r="BM180" s="66">
        <f>BM174/[1]PIB!BM$8*100</f>
        <v>1.7850864708087371</v>
      </c>
      <c r="BN180" s="66">
        <f>BN174/[1]PIB!BN$8*100</f>
        <v>1.7478440463403739</v>
      </c>
      <c r="BO180" s="66">
        <f>BO174/[1]PIB!BO$8*100</f>
        <v>1.7692817041698738</v>
      </c>
      <c r="BP180" s="66">
        <f>BP174/[1]PIB!BP$8*100</f>
        <v>1.6650160442357522</v>
      </c>
      <c r="BQ180" s="66">
        <f>BQ174/[1]PIB!BQ$8*100</f>
        <v>1.6766587838114073</v>
      </c>
      <c r="BR180" s="66">
        <f>BR174/[1]PIB!BR$8*100</f>
        <v>1.7515757326198942</v>
      </c>
      <c r="BS180" s="66">
        <f>BS174/[1]PIB!BS$8*100</f>
        <v>1.6417642769652498</v>
      </c>
      <c r="BT180" s="66">
        <f>BT174/[1]PIB!BT$8*100</f>
        <v>1.6217457776147457</v>
      </c>
      <c r="BU180" s="67">
        <f>BU174/[1]PIB!BU$8*100</f>
        <v>1.6128561425898371</v>
      </c>
      <c r="BV180" s="67">
        <f>BV174/[1]PIB!BV$8*100</f>
        <v>1.7226594245033811</v>
      </c>
      <c r="BW180" s="67">
        <f>BW174/[1]PIB!BW$8*100</f>
        <v>1.6419188693282807</v>
      </c>
      <c r="BX180" s="67">
        <f>BX174/[1]PIB!BX$8*100</f>
        <v>1.7012453292147658</v>
      </c>
      <c r="BY180" s="67">
        <f>BY174/[1]PIB!BY$8*100</f>
        <v>1.6540705922643288</v>
      </c>
      <c r="BZ180" s="67">
        <f>BZ174/[1]PIB!BZ$8*100</f>
        <v>1.6737217027980411</v>
      </c>
    </row>
    <row r="181" spans="2:78" x14ac:dyDescent="0.25">
      <c r="B181" s="53" t="s">
        <v>446</v>
      </c>
      <c r="C181" s="66">
        <f>C175/[1]PIB!C$8*100</f>
        <v>0.86744787703545889</v>
      </c>
      <c r="D181" s="66">
        <f>D175/[1]PIB!D$8*100</f>
        <v>0.79189926002856026</v>
      </c>
      <c r="E181" s="66">
        <f>E175/[1]PIB!E$8*100</f>
        <v>0.87099933000051555</v>
      </c>
      <c r="F181" s="66">
        <f>F175/[1]PIB!F$8*100</f>
        <v>1.1092942060370354</v>
      </c>
      <c r="G181" s="66">
        <f>G175/[1]PIB!G$8*100</f>
        <v>1.1388355726167627</v>
      </c>
      <c r="H181" s="66">
        <f>H175/[1]PIB!H$8*100</f>
        <v>1.3763492636732075</v>
      </c>
      <c r="I181" s="66">
        <f>I175/[1]PIB!I$8*100</f>
        <v>1.4587919262769093</v>
      </c>
      <c r="J181" s="66">
        <f>J175/[1]PIB!J$8*100</f>
        <v>1.4483925549915395</v>
      </c>
      <c r="K181" s="66">
        <f>K175/[1]PIB!K$8*100</f>
        <v>1.5153783953759996</v>
      </c>
      <c r="L181" s="66">
        <f>L175/[1]PIB!L$8*100</f>
        <v>1.4453641954485301</v>
      </c>
      <c r="M181" s="66">
        <f>M175/[1]PIB!M$8*100</f>
        <v>1.4630438913167394</v>
      </c>
      <c r="N181" s="66">
        <f>N175/[1]PIB!N$8*100</f>
        <v>1.621134794356049</v>
      </c>
      <c r="O181" s="66">
        <f>O175/[1]PIB!O$8*100</f>
        <v>1.7548024610758304</v>
      </c>
      <c r="P181" s="66">
        <f>P175/[1]PIB!P$8*100</f>
        <v>1.9082283513260423</v>
      </c>
      <c r="Q181" s="66">
        <f>Q175/[1]PIB!Q$8*100</f>
        <v>1.9702180017036317</v>
      </c>
      <c r="R181" s="66">
        <f>R175/[1]PIB!R$8*100</f>
        <v>2.0450537573240797</v>
      </c>
      <c r="S181" s="66">
        <f>S175/[1]PIB!S$8*100</f>
        <v>2.0983900056606508</v>
      </c>
      <c r="T181" s="66">
        <f>T175/[1]PIB!T$8*100</f>
        <v>2.0165309347271179</v>
      </c>
      <c r="U181" s="66">
        <f>U175/[1]PIB!U$8*100</f>
        <v>2.3548869811766555</v>
      </c>
      <c r="V181" s="66">
        <f>V175/[1]PIB!V$8*100</f>
        <v>2.2379585853789461</v>
      </c>
      <c r="W181" s="66">
        <f>W175/[1]PIB!W$8*100</f>
        <v>2.2660753083981251</v>
      </c>
      <c r="X181" s="66">
        <f>X175/[1]PIB!X$8*100</f>
        <v>2.280926801892087</v>
      </c>
      <c r="Y181" s="66">
        <f>Y175/[1]PIB!Y$8*100</f>
        <v>2.1499888582991296</v>
      </c>
      <c r="Z181" s="66">
        <f>Z175/[1]PIB!Z$8*100</f>
        <v>2.1065252003068253</v>
      </c>
      <c r="AA181" s="66">
        <f>AA175/[1]PIB!AA$8*100</f>
        <v>2.1740352929267939</v>
      </c>
      <c r="AB181" s="66">
        <f>AB175/[1]PIB!AB$8*100</f>
        <v>2.267201790607031</v>
      </c>
      <c r="AC181" s="66">
        <f>AC175/[1]PIB!AC$8*100</f>
        <v>2.4179841854929509</v>
      </c>
      <c r="AD181" s="66">
        <f>AD175/[1]PIB!AD$8*100</f>
        <v>2.4774206943599935</v>
      </c>
      <c r="AE181" s="66">
        <f>AE175/[1]PIB!AE$8*100</f>
        <v>2.2214032582336047</v>
      </c>
      <c r="AF181" s="66">
        <f>AF175/[1]PIB!AF$8*100</f>
        <v>2.0449844431697697</v>
      </c>
      <c r="AG181" s="66">
        <f>AG175/[1]PIB!AG$8*100</f>
        <v>2.062911447916429</v>
      </c>
      <c r="AH181" s="66">
        <f>AH175/[1]PIB!AH$8*100</f>
        <v>2.1648756414611907</v>
      </c>
      <c r="AI181" s="66">
        <f>AI175/[1]PIB!AI$8*100</f>
        <v>2.2335598660616989</v>
      </c>
      <c r="AJ181" s="66">
        <f>AJ175/[1]PIB!AJ$8*100</f>
        <v>2.3093615720991423</v>
      </c>
      <c r="AK181" s="66">
        <f>AK175/[1]PIB!AK$8*100</f>
        <v>2.1701700767561767</v>
      </c>
      <c r="AL181" s="66">
        <f>AL175/[1]PIB!AL$8*100</f>
        <v>2.0791934833638792</v>
      </c>
      <c r="AM181" s="66">
        <f>AM175/[1]PIB!AM$8*100</f>
        <v>2.1786780116411393</v>
      </c>
      <c r="AN181" s="66">
        <f>AN175/[1]PIB!AN$8*100</f>
        <v>2.16786532740214</v>
      </c>
      <c r="AO181" s="66">
        <f>AO175/[1]PIB!AO$8*100</f>
        <v>2.2032592355217084</v>
      </c>
      <c r="AP181" s="66">
        <f>AP175/[1]PIB!AP$8*100</f>
        <v>2.4085635879742862</v>
      </c>
      <c r="AQ181" s="66">
        <f>AQ175/[1]PIB!AQ$8*100</f>
        <v>2.4499334603451972</v>
      </c>
      <c r="AR181" s="66">
        <f>AR175/[1]PIB!AR$8*100</f>
        <v>2.4353073588926937</v>
      </c>
      <c r="AS181" s="66">
        <f>AS175/[1]PIB!AS$8*100</f>
        <v>2.5896883452942419</v>
      </c>
      <c r="AT181" s="66">
        <f>AT175/[1]PIB!AT$8*100</f>
        <v>2.5725439561713412</v>
      </c>
      <c r="AU181" s="66">
        <f>AU175/[1]PIB!AU$8*100</f>
        <v>2.4160255331372995</v>
      </c>
      <c r="AV181" s="66">
        <f>AV175/[1]PIB!AV$8*100</f>
        <v>2.3996555722275268</v>
      </c>
      <c r="AW181" s="66">
        <f>AW175/[1]PIB!AW$8*100</f>
        <v>2.2553101741470192</v>
      </c>
      <c r="AX181" s="66">
        <f>AX175/[1]PIB!AX$8*100</f>
        <v>2.1392587175033317</v>
      </c>
      <c r="AY181" s="66">
        <f>AY175/[1]PIB!AY$8*100</f>
        <v>1.9486395346402836</v>
      </c>
      <c r="AZ181" s="66">
        <f>AZ175/[1]PIB!AZ$8*100</f>
        <v>1.9280734566424869</v>
      </c>
      <c r="BA181" s="66">
        <f>BA175/[1]PIB!BA$8*100</f>
        <v>2.0863019550613986</v>
      </c>
      <c r="BB181" s="66">
        <f>BB175/[1]PIB!BB$8*100</f>
        <v>2.2266455018842675</v>
      </c>
      <c r="BC181" s="66">
        <f>BC175/[1]PIB!BC$8*100</f>
        <v>2.1664354137814525</v>
      </c>
      <c r="BD181" s="66">
        <f>BD175/[1]PIB!BD$8*100</f>
        <v>2.0562239835775786</v>
      </c>
      <c r="BE181" s="66">
        <f>BE175/[1]PIB!BE$8*100</f>
        <v>2.1089641764567011</v>
      </c>
      <c r="BF181" s="66">
        <f>BF175/[1]PIB!BF$8*100</f>
        <v>2.2051072219457724</v>
      </c>
      <c r="BG181" s="66">
        <f>BG175/[1]PIB!BG$8*100</f>
        <v>2.3064638420746766</v>
      </c>
      <c r="BH181" s="66">
        <f>BH175/[1]PIB!BH$8*100</f>
        <v>2.336701478477222</v>
      </c>
      <c r="BI181" s="66">
        <f>BI175/[1]PIB!BI$8*100</f>
        <v>2.4077391948710858</v>
      </c>
      <c r="BJ181" s="66">
        <f>BJ175/[1]PIB!BJ$8*100</f>
        <v>2.393768844221106</v>
      </c>
      <c r="BK181" s="66">
        <f>BK175/[1]PIB!BK$8*100</f>
        <v>2.4276799735515335</v>
      </c>
      <c r="BL181" s="66">
        <f>BL175/[1]PIB!BL$8*100</f>
        <v>2.2102876895908219</v>
      </c>
      <c r="BM181" s="66">
        <f>BM175/[1]PIB!BM$8*100</f>
        <v>2.1908783153043365</v>
      </c>
      <c r="BN181" s="66">
        <f>BN175/[1]PIB!BN$8*100</f>
        <v>2.2825406661057603</v>
      </c>
      <c r="BO181" s="66">
        <f>BO175/[1]PIB!BO$8*100</f>
        <v>2.3615418572010687</v>
      </c>
      <c r="BP181" s="66">
        <f>BP175/[1]PIB!BP$8*100</f>
        <v>2.1343871315525185</v>
      </c>
      <c r="BQ181" s="66">
        <f>BQ175/[1]PIB!BQ$8*100</f>
        <v>1.8898865359439121</v>
      </c>
      <c r="BR181" s="66">
        <f>BR175/[1]PIB!BR$8*100</f>
        <v>1.802162272119737</v>
      </c>
      <c r="BS181" s="66">
        <f>BS175/[1]PIB!BS$8*100</f>
        <v>1.8581556508082928</v>
      </c>
      <c r="BT181" s="66">
        <f>BT175/[1]PIB!BT$8*100</f>
        <v>1.9602074075206244</v>
      </c>
      <c r="BU181" s="67">
        <f>BU175/[1]PIB!BU$8*100</f>
        <v>2.1947967422180761</v>
      </c>
      <c r="BV181" s="67">
        <f>BV175/[1]PIB!BV$8*100</f>
        <v>2.0913816991592027</v>
      </c>
      <c r="BW181" s="67">
        <f>BW175/[1]PIB!BW$8*100</f>
        <v>2.0972033832754811</v>
      </c>
      <c r="BX181" s="67">
        <f>BX175/[1]PIB!BX$8*100</f>
        <v>2.138058181678427</v>
      </c>
      <c r="BY181" s="67">
        <f>BY175/[1]PIB!BY$8*100</f>
        <v>2.2300040119693958</v>
      </c>
      <c r="BZ181" s="67">
        <f>BZ175/[1]PIB!BZ$8*100</f>
        <v>2.3269290044179596</v>
      </c>
    </row>
    <row r="182" spans="2:78" x14ac:dyDescent="0.25">
      <c r="B182" s="53" t="s">
        <v>447</v>
      </c>
      <c r="C182" s="66">
        <f>C176/[1]PIB!C$8*100</f>
        <v>0.11413787855729721</v>
      </c>
      <c r="D182" s="66">
        <f>D176/[1]PIB!D$8*100</f>
        <v>0.12332857328313644</v>
      </c>
      <c r="E182" s="66">
        <f>E176/[1]PIB!E$8*100</f>
        <v>0.14430758130186053</v>
      </c>
      <c r="F182" s="66">
        <f>F176/[1]PIB!F$8*100</f>
        <v>0.15910195783798117</v>
      </c>
      <c r="G182" s="66">
        <f>G176/[1]PIB!G$8*100</f>
        <v>0.17487737257410962</v>
      </c>
      <c r="H182" s="66">
        <f>H176/[1]PIB!H$8*100</f>
        <v>0.19662132338188676</v>
      </c>
      <c r="I182" s="66">
        <f>I176/[1]PIB!I$8*100</f>
        <v>0.19773905906055292</v>
      </c>
      <c r="J182" s="66">
        <f>J176/[1]PIB!J$8*100</f>
        <v>0.21319796954314718</v>
      </c>
      <c r="K182" s="66">
        <f>K176/[1]PIB!K$8*100</f>
        <v>0.2156269653499446</v>
      </c>
      <c r="L182" s="66">
        <f>L176/[1]PIB!L$8*100</f>
        <v>0.21018761190544155</v>
      </c>
      <c r="M182" s="66">
        <f>M176/[1]PIB!M$8*100</f>
        <v>0.21613148394451831</v>
      </c>
      <c r="N182" s="66">
        <f>N176/[1]PIB!N$8*100</f>
        <v>0.24445683406956301</v>
      </c>
      <c r="O182" s="66">
        <f>O176/[1]PIB!O$8*100</f>
        <v>0.22948938611589217</v>
      </c>
      <c r="P182" s="66">
        <f>P176/[1]PIB!P$8*100</f>
        <v>0.23852854391575529</v>
      </c>
      <c r="Q182" s="66">
        <f>Q176/[1]PIB!Q$8*100</f>
        <v>0.23188314351515918</v>
      </c>
      <c r="R182" s="66">
        <f>R176/[1]PIB!R$8*100</f>
        <v>0.25883156038454974</v>
      </c>
      <c r="S182" s="66">
        <f>S176/[1]PIB!S$8*100</f>
        <v>0.29619683266853603</v>
      </c>
      <c r="T182" s="66">
        <f>T176/[1]PIB!T$8*100</f>
        <v>0.30266196669502859</v>
      </c>
      <c r="U182" s="66">
        <f>U176/[1]PIB!U$8*100</f>
        <v>0.32066067349992683</v>
      </c>
      <c r="V182" s="66">
        <f>V176/[1]PIB!V$8*100</f>
        <v>0.31690649709932489</v>
      </c>
      <c r="W182" s="66">
        <f>W176/[1]PIB!W$8*100</f>
        <v>0.31602952003016643</v>
      </c>
      <c r="X182" s="66">
        <f>X176/[1]PIB!X$8*100</f>
        <v>0.31027018359656861</v>
      </c>
      <c r="Y182" s="66">
        <f>Y176/[1]PIB!Y$8*100</f>
        <v>0.34072040081370358</v>
      </c>
      <c r="Z182" s="66">
        <f>Z176/[1]PIB!Z$8*100</f>
        <v>0.34485648169037691</v>
      </c>
      <c r="AA182" s="66">
        <f>AA176/[1]PIB!AA$8*100</f>
        <v>0.35821533409062795</v>
      </c>
      <c r="AB182" s="66">
        <f>AB176/[1]PIB!AB$8*100</f>
        <v>0.40327248871222937</v>
      </c>
      <c r="AC182" s="66">
        <f>AC176/[1]PIB!AC$8*100</f>
        <v>0.41997919369132169</v>
      </c>
      <c r="AD182" s="66">
        <f>AD176/[1]PIB!AD$8*100</f>
        <v>0.41413931691112132</v>
      </c>
      <c r="AE182" s="66">
        <f>AE176/[1]PIB!AE$8*100</f>
        <v>0.41492956726893426</v>
      </c>
      <c r="AF182" s="66">
        <f>AF176/[1]PIB!AF$8*100</f>
        <v>0.42875435272577683</v>
      </c>
      <c r="AG182" s="66">
        <f>AG176/[1]PIB!AG$8*100</f>
        <v>0.40533244104428234</v>
      </c>
      <c r="AH182" s="66">
        <f>AH176/[1]PIB!AH$8*100</f>
        <v>0.41281491944856691</v>
      </c>
      <c r="AI182" s="66">
        <f>AI176/[1]PIB!AI$8*100</f>
        <v>0.38457728200352681</v>
      </c>
      <c r="AJ182" s="66">
        <f>AJ176/[1]PIB!AJ$8*100</f>
        <v>0.34734510600758567</v>
      </c>
      <c r="AK182" s="66">
        <f>AK176/[1]PIB!AK$8*100</f>
        <v>0.33782049786529172</v>
      </c>
      <c r="AL182" s="66">
        <f>AL176/[1]PIB!AL$8*100</f>
        <v>0.32065669576355749</v>
      </c>
      <c r="AM182" s="66">
        <f>AM176/[1]PIB!AM$8*100</f>
        <v>0.33258491721397099</v>
      </c>
      <c r="AN182" s="66">
        <f>AN176/[1]PIB!AN$8*100</f>
        <v>0.3345272481233913</v>
      </c>
      <c r="AO182" s="66">
        <f>AO176/[1]PIB!AO$8*100</f>
        <v>0.35497674330928336</v>
      </c>
      <c r="AP182" s="66">
        <f>AP176/[1]PIB!AP$8*100</f>
        <v>0.34239971762644983</v>
      </c>
      <c r="AQ182" s="66">
        <f>AQ176/[1]PIB!AQ$8*100</f>
        <v>0.34543991004000468</v>
      </c>
      <c r="AR182" s="66">
        <f>AR176/[1]PIB!AR$8*100</f>
        <v>0.35575564548959504</v>
      </c>
      <c r="AS182" s="66">
        <f>AS176/[1]PIB!AS$8*100</f>
        <v>0.3994152376220525</v>
      </c>
      <c r="AT182" s="66">
        <f>AT176/[1]PIB!AT$8*100</f>
        <v>0.41633302361746932</v>
      </c>
      <c r="AU182" s="66">
        <f>AU176/[1]PIB!AU$8*100</f>
        <v>0.42428926041491349</v>
      </c>
      <c r="AV182" s="66">
        <f>AV176/[1]PIB!AV$8*100</f>
        <v>0.41979266130132314</v>
      </c>
      <c r="AW182" s="66">
        <f>AW176/[1]PIB!AW$8*100</f>
        <v>0.39503971817479294</v>
      </c>
      <c r="AX182" s="66">
        <f>AX176/[1]PIB!AX$8*100</f>
        <v>0.40786736531796175</v>
      </c>
      <c r="AY182" s="66">
        <f>AY176/[1]PIB!AY$8*100</f>
        <v>0.39444229488341576</v>
      </c>
      <c r="AZ182" s="66">
        <f>AZ176/[1]PIB!AZ$8*100</f>
        <v>0.36796655767805225</v>
      </c>
      <c r="BA182" s="66">
        <f>BA176/[1]PIB!BA$8*100</f>
        <v>0.33473151235567844</v>
      </c>
      <c r="BB182" s="66">
        <f>BB176/[1]PIB!BB$8*100</f>
        <v>0.35425448094592732</v>
      </c>
      <c r="BC182" s="66">
        <f>BC176/[1]PIB!BC$8*100</f>
        <v>0.329265766098436</v>
      </c>
      <c r="BD182" s="66">
        <f>BD176/[1]PIB!BD$8*100</f>
        <v>0.36462590206103923</v>
      </c>
      <c r="BE182" s="66">
        <f>BE176/[1]PIB!BE$8*100</f>
        <v>0.41798345941874349</v>
      </c>
      <c r="BF182" s="66">
        <f>BF176/[1]PIB!BF$8*100</f>
        <v>0.42408856039827653</v>
      </c>
      <c r="BG182" s="66">
        <f>BG176/[1]PIB!BG$8*100</f>
        <v>0.45628722940578231</v>
      </c>
      <c r="BH182" s="66">
        <f>BH176/[1]PIB!BH$8*100</f>
        <v>0.4395399618964248</v>
      </c>
      <c r="BI182" s="66">
        <f>BI176/[1]PIB!BI$8*100</f>
        <v>0.41762218016013408</v>
      </c>
      <c r="BJ182" s="66">
        <f>BJ176/[1]PIB!BJ$8*100</f>
        <v>0.43407035175879399</v>
      </c>
      <c r="BK182" s="66">
        <f>BK176/[1]PIB!BK$8*100</f>
        <v>0.46000702537399785</v>
      </c>
      <c r="BL182" s="66">
        <f>BL176/[1]PIB!BL$8*100</f>
        <v>0.46190649148954821</v>
      </c>
      <c r="BM182" s="66">
        <f>BM176/[1]PIB!BM$8*100</f>
        <v>0.51659901044593948</v>
      </c>
      <c r="BN182" s="66">
        <f>BN176/[1]PIB!BN$8*100</f>
        <v>0.52373069410478534</v>
      </c>
      <c r="BO182" s="66">
        <f>BO176/[1]PIB!BO$8*100</f>
        <v>0.4436527519958951</v>
      </c>
      <c r="BP182" s="66">
        <f>BP176/[1]PIB!BP$8*100</f>
        <v>0.46170997054880991</v>
      </c>
      <c r="BQ182" s="66">
        <f>BQ176/[1]PIB!BQ$8*100</f>
        <v>0.37494287731182219</v>
      </c>
      <c r="BR182" s="66">
        <f>BR176/[1]PIB!BR$8*100</f>
        <v>0.36790617877166565</v>
      </c>
      <c r="BS182" s="66">
        <f>BS176/[1]PIB!BS$8*100</f>
        <v>0.34695055725469642</v>
      </c>
      <c r="BT182" s="66">
        <f>BT176/[1]PIB!BT$8*100</f>
        <v>0.33175353438090011</v>
      </c>
      <c r="BU182" s="67">
        <f>BU176/[1]PIB!BU$8*100</f>
        <v>0.34779112139715085</v>
      </c>
      <c r="BV182" s="67">
        <f>BV176/[1]PIB!BV$8*100</f>
        <v>0.33839801645705692</v>
      </c>
      <c r="BW182" s="67">
        <f>BW176/[1]PIB!BW$8*100</f>
        <v>0.33403745142741409</v>
      </c>
      <c r="BX182" s="67">
        <f>BX176/[1]PIB!BX$8*100</f>
        <v>0.31348942745602199</v>
      </c>
      <c r="BY182" s="67">
        <f>BY176/[1]PIB!BY$8*100</f>
        <v>0.35074660132416219</v>
      </c>
      <c r="BZ182" s="67">
        <f>BZ176/[1]PIB!BZ$8*100</f>
        <v>0.34871057227987262</v>
      </c>
    </row>
    <row r="184" spans="2:78" x14ac:dyDescent="0.25">
      <c r="C184" s="53">
        <f t="shared" ref="C184:BN184" si="2">C180/C179*100</f>
        <v>69.064748201438846</v>
      </c>
      <c r="D184" s="53">
        <f t="shared" si="2"/>
        <v>68.805309734513273</v>
      </c>
      <c r="E184" s="53">
        <f t="shared" si="2"/>
        <v>64.311594202898533</v>
      </c>
      <c r="F184" s="53">
        <f t="shared" si="2"/>
        <v>64.035087719298247</v>
      </c>
      <c r="G184" s="53">
        <f t="shared" si="2"/>
        <v>63.859649122807028</v>
      </c>
      <c r="H184" s="53">
        <f t="shared" si="2"/>
        <v>60.162601626016269</v>
      </c>
      <c r="I184" s="53">
        <f t="shared" si="2"/>
        <v>60.036003600360047</v>
      </c>
      <c r="J184" s="53">
        <f t="shared" si="2"/>
        <v>61.849261849261858</v>
      </c>
      <c r="K184" s="53">
        <f t="shared" si="2"/>
        <v>62.098360655737714</v>
      </c>
      <c r="L184" s="53">
        <f t="shared" si="2"/>
        <v>62.203791469194329</v>
      </c>
      <c r="M184" s="53">
        <f t="shared" si="2"/>
        <v>64.436619718309842</v>
      </c>
      <c r="N184" s="53">
        <f t="shared" si="2"/>
        <v>59.740860712633037</v>
      </c>
      <c r="O184" s="53">
        <f t="shared" si="2"/>
        <v>60.150973381009145</v>
      </c>
      <c r="P184" s="53">
        <f t="shared" si="2"/>
        <v>58.994262571717847</v>
      </c>
      <c r="Q184" s="53">
        <f t="shared" si="2"/>
        <v>59.740259740259738</v>
      </c>
      <c r="R184" s="53">
        <f t="shared" si="2"/>
        <v>60.884271563179517</v>
      </c>
      <c r="S184" s="53">
        <f t="shared" si="2"/>
        <v>60.999142367066902</v>
      </c>
      <c r="T184" s="53">
        <f t="shared" si="2"/>
        <v>61.399959538741655</v>
      </c>
      <c r="U184" s="53">
        <f t="shared" si="2"/>
        <v>56.388634280476623</v>
      </c>
      <c r="V184" s="53">
        <f t="shared" si="2"/>
        <v>56.56370656370656</v>
      </c>
      <c r="W184" s="53">
        <f t="shared" si="2"/>
        <v>53.516572352465644</v>
      </c>
      <c r="X184" s="53">
        <f t="shared" si="2"/>
        <v>52.665495020503805</v>
      </c>
      <c r="Y184" s="53">
        <f t="shared" si="2"/>
        <v>52.933188484519292</v>
      </c>
      <c r="Z184" s="53">
        <f t="shared" si="2"/>
        <v>51.903858317520545</v>
      </c>
      <c r="AA184" s="53">
        <f t="shared" si="2"/>
        <v>48.852794184461608</v>
      </c>
      <c r="AB184" s="53">
        <f t="shared" si="2"/>
        <v>46.56370656370656</v>
      </c>
      <c r="AC184" s="53">
        <f t="shared" si="2"/>
        <v>46.492856566308824</v>
      </c>
      <c r="AD184" s="53">
        <f t="shared" si="2"/>
        <v>44.640829074389544</v>
      </c>
      <c r="AE184" s="53">
        <f t="shared" si="2"/>
        <v>44.395085722218361</v>
      </c>
      <c r="AF184" s="53">
        <f t="shared" si="2"/>
        <v>45.269837200358928</v>
      </c>
      <c r="AG184" s="53">
        <f t="shared" si="2"/>
        <v>45.802716544199512</v>
      </c>
      <c r="AH184" s="53">
        <f t="shared" si="2"/>
        <v>44.984019462863131</v>
      </c>
      <c r="AI184" s="53">
        <f t="shared" si="2"/>
        <v>45.862012454932803</v>
      </c>
      <c r="AJ184" s="53">
        <f t="shared" si="2"/>
        <v>46.881364122743427</v>
      </c>
      <c r="AK184" s="53">
        <f t="shared" si="2"/>
        <v>47.186558364994099</v>
      </c>
      <c r="AL184" s="53">
        <f t="shared" si="2"/>
        <v>49.067022664522575</v>
      </c>
      <c r="AM184" s="53">
        <f t="shared" si="2"/>
        <v>48.23309407914639</v>
      </c>
      <c r="AN184" s="53">
        <f t="shared" si="2"/>
        <v>47.876318436186402</v>
      </c>
      <c r="AO184" s="53">
        <f t="shared" si="2"/>
        <v>47.8341301684165</v>
      </c>
      <c r="AP184" s="53">
        <f t="shared" si="2"/>
        <v>46.431904963937207</v>
      </c>
      <c r="AQ184" s="53">
        <f t="shared" si="2"/>
        <v>45.427804319500922</v>
      </c>
      <c r="AR184" s="53">
        <f t="shared" si="2"/>
        <v>46.267610828354357</v>
      </c>
      <c r="AS184" s="53">
        <f t="shared" si="2"/>
        <v>44.096718480138172</v>
      </c>
      <c r="AT184" s="53">
        <f t="shared" si="2"/>
        <v>43.16212504027267</v>
      </c>
      <c r="AU184" s="53">
        <f t="shared" si="2"/>
        <v>43.780304880175805</v>
      </c>
      <c r="AV184" s="53">
        <f t="shared" si="2"/>
        <v>42.52819630537163</v>
      </c>
      <c r="AW184" s="53">
        <f t="shared" si="2"/>
        <v>42.836327451712066</v>
      </c>
      <c r="AX184" s="53">
        <f t="shared" si="2"/>
        <v>44.293807110160124</v>
      </c>
      <c r="AY184" s="53">
        <f t="shared" si="2"/>
        <v>44.155748156635191</v>
      </c>
      <c r="AZ184" s="53">
        <f t="shared" si="2"/>
        <v>43.438483495571987</v>
      </c>
      <c r="BA184" s="53">
        <f t="shared" si="2"/>
        <v>41.327496656070316</v>
      </c>
      <c r="BB184" s="53">
        <f t="shared" si="2"/>
        <v>39.711151273027049</v>
      </c>
      <c r="BC184" s="53">
        <f t="shared" si="2"/>
        <v>40.535069141646957</v>
      </c>
      <c r="BD184" s="53">
        <f t="shared" si="2"/>
        <v>40.934949295077907</v>
      </c>
      <c r="BE184" s="53">
        <f t="shared" si="2"/>
        <v>40.726121280471936</v>
      </c>
      <c r="BF184" s="53">
        <f t="shared" si="2"/>
        <v>39.423494892414688</v>
      </c>
      <c r="BG184" s="53">
        <f t="shared" si="2"/>
        <v>37.89500542195573</v>
      </c>
      <c r="BH184" s="53">
        <f t="shared" si="2"/>
        <v>36.632169838149288</v>
      </c>
      <c r="BI184" s="53">
        <f t="shared" si="2"/>
        <v>35.449186512614958</v>
      </c>
      <c r="BJ184" s="53">
        <f t="shared" si="2"/>
        <v>36.348109355382363</v>
      </c>
      <c r="BK184" s="53">
        <f t="shared" si="2"/>
        <v>40.169110564058656</v>
      </c>
      <c r="BL184" s="53">
        <f t="shared" si="2"/>
        <v>44.298589137086587</v>
      </c>
      <c r="BM184" s="53">
        <f t="shared" si="2"/>
        <v>39.73381978325633</v>
      </c>
      <c r="BN184" s="53">
        <f t="shared" si="2"/>
        <v>38.379441237395248</v>
      </c>
      <c r="BO184" s="53">
        <f t="shared" ref="BO184:BW184" si="3">BO180/BO179*100</f>
        <v>38.677251404711591</v>
      </c>
      <c r="BP184" s="53">
        <f t="shared" si="3"/>
        <v>39.074673378880497</v>
      </c>
      <c r="BQ184" s="53">
        <f t="shared" si="3"/>
        <v>42.538723953531246</v>
      </c>
      <c r="BR184" s="53">
        <f t="shared" si="3"/>
        <v>44.664320643480636</v>
      </c>
      <c r="BS184" s="53">
        <f t="shared" si="3"/>
        <v>42.677919190544259</v>
      </c>
      <c r="BT184" s="53">
        <f t="shared" si="3"/>
        <v>41.437590852877996</v>
      </c>
      <c r="BU184" s="53">
        <f t="shared" si="3"/>
        <v>38.813088088335689</v>
      </c>
      <c r="BV184" s="53">
        <f t="shared" si="3"/>
        <v>41.485482781904118</v>
      </c>
      <c r="BW184" s="53">
        <f t="shared" si="3"/>
        <v>40.310692156344516</v>
      </c>
      <c r="BX184" s="53">
        <f>BX180/BX179*100</f>
        <v>40.965921463308419</v>
      </c>
      <c r="BY184" s="53">
        <f>BY180/BY179*100</f>
        <v>39.058805837976934</v>
      </c>
    </row>
    <row r="185" spans="2:78" x14ac:dyDescent="0.25">
      <c r="AP185" s="53">
        <f t="shared" ref="AP185:BW185" si="4">AP181/AP179*100</f>
        <v>46.900721255833687</v>
      </c>
      <c r="AQ185" s="53">
        <f t="shared" si="4"/>
        <v>47.828404469538434</v>
      </c>
      <c r="AR185" s="53">
        <f t="shared" si="4"/>
        <v>46.883528804307737</v>
      </c>
      <c r="AS185" s="53">
        <f t="shared" si="4"/>
        <v>48.431778929188255</v>
      </c>
      <c r="AT185" s="53">
        <f t="shared" si="4"/>
        <v>48.920692520305906</v>
      </c>
      <c r="AU185" s="53">
        <f t="shared" si="4"/>
        <v>47.821536958872564</v>
      </c>
      <c r="AV185" s="53">
        <f t="shared" si="4"/>
        <v>48.914724640703469</v>
      </c>
      <c r="AW185" s="53">
        <f t="shared" si="4"/>
        <v>48.643317874087103</v>
      </c>
      <c r="AX185" s="53">
        <f t="shared" si="4"/>
        <v>46.786046266902844</v>
      </c>
      <c r="AY185" s="53">
        <f t="shared" si="4"/>
        <v>46.441705320348163</v>
      </c>
      <c r="AZ185" s="53">
        <f t="shared" si="4"/>
        <v>47.496889409353727</v>
      </c>
      <c r="BA185" s="53">
        <f t="shared" si="4"/>
        <v>50.561953897198045</v>
      </c>
      <c r="BB185" s="53">
        <f t="shared" si="4"/>
        <v>52.014965598148322</v>
      </c>
      <c r="BC185" s="53">
        <f t="shared" si="4"/>
        <v>51.61953407250531</v>
      </c>
      <c r="BD185" s="53">
        <f t="shared" si="4"/>
        <v>50.170046994805816</v>
      </c>
      <c r="BE185" s="53">
        <f t="shared" si="4"/>
        <v>49.469361788265232</v>
      </c>
      <c r="BF185" s="53">
        <f t="shared" si="4"/>
        <v>50.805531406216041</v>
      </c>
      <c r="BG185" s="53">
        <f t="shared" si="4"/>
        <v>51.847930088664917</v>
      </c>
      <c r="BH185" s="53">
        <f t="shared" si="4"/>
        <v>53.335311646079852</v>
      </c>
      <c r="BI185" s="53">
        <f t="shared" si="4"/>
        <v>55.009431737797698</v>
      </c>
      <c r="BJ185" s="53">
        <f t="shared" si="4"/>
        <v>53.881392165955965</v>
      </c>
      <c r="BK185" s="53">
        <f t="shared" si="4"/>
        <v>50.300759927218245</v>
      </c>
      <c r="BL185" s="53">
        <f t="shared" si="4"/>
        <v>46.07391626721806</v>
      </c>
      <c r="BM185" s="53">
        <f t="shared" si="4"/>
        <v>48.766244980786652</v>
      </c>
      <c r="BN185" s="53">
        <f t="shared" si="4"/>
        <v>50.120395781415937</v>
      </c>
      <c r="BO185" s="53">
        <f t="shared" si="4"/>
        <v>51.624310531470698</v>
      </c>
      <c r="BP185" s="53">
        <f t="shared" si="4"/>
        <v>50.089895720963696</v>
      </c>
      <c r="BQ185" s="53">
        <f t="shared" si="4"/>
        <v>47.948552461737044</v>
      </c>
      <c r="BR185" s="53">
        <f t="shared" si="4"/>
        <v>45.954252547872571</v>
      </c>
      <c r="BS185" s="53">
        <f t="shared" si="4"/>
        <v>48.303046802332169</v>
      </c>
      <c r="BT185" s="53">
        <f t="shared" si="4"/>
        <v>50.085700028205068</v>
      </c>
      <c r="BU185" s="53">
        <f t="shared" si="4"/>
        <v>52.817382184448249</v>
      </c>
      <c r="BV185" s="53">
        <f t="shared" si="4"/>
        <v>50.365137900586909</v>
      </c>
      <c r="BW185" s="53">
        <f t="shared" si="4"/>
        <v>51.488366174296928</v>
      </c>
      <c r="BX185" s="53">
        <f>BX181/BX179*100</f>
        <v>51.484357987950936</v>
      </c>
      <c r="BY185" s="53">
        <f>BY181/BY179*100</f>
        <v>52.658752370529413</v>
      </c>
    </row>
    <row r="186" spans="2:78" x14ac:dyDescent="0.25">
      <c r="D186" s="66">
        <f>AVERAGE($C$179:$N$179)</f>
        <v>3.9064365855216701</v>
      </c>
      <c r="E186" s="66">
        <f t="shared" ref="E186:N186" si="5">AVERAGE($C$179:$N$179)</f>
        <v>3.9064365855216701</v>
      </c>
      <c r="F186" s="66">
        <f t="shared" si="5"/>
        <v>3.9064365855216701</v>
      </c>
      <c r="G186" s="66">
        <f t="shared" si="5"/>
        <v>3.9064365855216701</v>
      </c>
      <c r="H186" s="66">
        <f t="shared" si="5"/>
        <v>3.9064365855216701</v>
      </c>
      <c r="I186" s="66">
        <f t="shared" si="5"/>
        <v>3.9064365855216701</v>
      </c>
      <c r="J186" s="66">
        <f t="shared" si="5"/>
        <v>3.9064365855216701</v>
      </c>
      <c r="K186" s="66">
        <f t="shared" si="5"/>
        <v>3.9064365855216701</v>
      </c>
      <c r="L186" s="66">
        <f t="shared" si="5"/>
        <v>3.9064365855216701</v>
      </c>
      <c r="M186" s="66">
        <f t="shared" si="5"/>
        <v>3.9064365855216701</v>
      </c>
      <c r="N186" s="66">
        <f t="shared" si="5"/>
        <v>3.9064365855216701</v>
      </c>
      <c r="O186" s="66">
        <f>AVERAGE($O$179:$Y$179)</f>
        <v>5.6413617791554209</v>
      </c>
      <c r="P186" s="66">
        <f t="shared" ref="P186:Y186" si="6">AVERAGE($O$179:$Y$179)</f>
        <v>5.6413617791554209</v>
      </c>
      <c r="Q186" s="66">
        <f t="shared" si="6"/>
        <v>5.6413617791554209</v>
      </c>
      <c r="R186" s="66">
        <f t="shared" si="6"/>
        <v>5.6413617791554209</v>
      </c>
      <c r="S186" s="66">
        <f t="shared" si="6"/>
        <v>5.6413617791554209</v>
      </c>
      <c r="T186" s="66">
        <f t="shared" si="6"/>
        <v>5.6413617791554209</v>
      </c>
      <c r="U186" s="66">
        <f t="shared" si="6"/>
        <v>5.6413617791554209</v>
      </c>
      <c r="V186" s="66">
        <f t="shared" si="6"/>
        <v>5.6413617791554209</v>
      </c>
      <c r="W186" s="66">
        <f t="shared" si="6"/>
        <v>5.6413617791554209</v>
      </c>
      <c r="X186" s="66">
        <f t="shared" si="6"/>
        <v>5.6413617791554209</v>
      </c>
      <c r="Y186" s="66">
        <f t="shared" si="6"/>
        <v>5.6413617791554209</v>
      </c>
      <c r="Z186" s="66">
        <f>AVERAGE($Z$179:$AV$179)</f>
        <v>4.9539246917155761</v>
      </c>
      <c r="AA186" s="66">
        <f t="shared" ref="AA186:AW186" si="7">AVERAGE($Z$179:$AV$179)</f>
        <v>4.9539246917155761</v>
      </c>
      <c r="AB186" s="66">
        <f t="shared" si="7"/>
        <v>4.9539246917155761</v>
      </c>
      <c r="AC186" s="66">
        <f t="shared" si="7"/>
        <v>4.9539246917155761</v>
      </c>
      <c r="AD186" s="66">
        <f t="shared" si="7"/>
        <v>4.9539246917155761</v>
      </c>
      <c r="AE186" s="66">
        <f t="shared" si="7"/>
        <v>4.9539246917155761</v>
      </c>
      <c r="AF186" s="66">
        <f t="shared" si="7"/>
        <v>4.9539246917155761</v>
      </c>
      <c r="AG186" s="66">
        <f t="shared" si="7"/>
        <v>4.9539246917155761</v>
      </c>
      <c r="AH186" s="66">
        <f t="shared" si="7"/>
        <v>4.9539246917155761</v>
      </c>
      <c r="AI186" s="66">
        <f t="shared" si="7"/>
        <v>4.9539246917155761</v>
      </c>
      <c r="AJ186" s="66">
        <f t="shared" si="7"/>
        <v>4.9539246917155761</v>
      </c>
      <c r="AK186" s="66">
        <f t="shared" si="7"/>
        <v>4.9539246917155761</v>
      </c>
      <c r="AL186" s="66">
        <f t="shared" si="7"/>
        <v>4.9539246917155761</v>
      </c>
      <c r="AM186" s="66">
        <f t="shared" si="7"/>
        <v>4.9539246917155761</v>
      </c>
      <c r="AN186" s="66">
        <f t="shared" si="7"/>
        <v>4.9539246917155761</v>
      </c>
      <c r="AO186" s="66">
        <f t="shared" si="7"/>
        <v>4.9539246917155761</v>
      </c>
      <c r="AP186" s="66">
        <f t="shared" si="7"/>
        <v>4.9539246917155761</v>
      </c>
      <c r="AQ186" s="66">
        <f t="shared" si="7"/>
        <v>4.9539246917155761</v>
      </c>
      <c r="AR186" s="66">
        <f t="shared" si="7"/>
        <v>4.9539246917155761</v>
      </c>
      <c r="AS186" s="66">
        <f t="shared" si="7"/>
        <v>4.9539246917155761</v>
      </c>
      <c r="AT186" s="66">
        <f t="shared" si="7"/>
        <v>4.9539246917155761</v>
      </c>
      <c r="AU186" s="66">
        <f t="shared" si="7"/>
        <v>4.9539246917155761</v>
      </c>
      <c r="AV186" s="66">
        <f t="shared" si="7"/>
        <v>4.9539246917155761</v>
      </c>
      <c r="AW186" s="66">
        <f t="shared" si="7"/>
        <v>4.9539246917155761</v>
      </c>
      <c r="AX186" s="66">
        <f t="shared" ref="AX186:BO186" si="8">AVERAGE($AX$179:$BP$179)</f>
        <v>4.3836204202152347</v>
      </c>
      <c r="AY186" s="66">
        <f t="shared" si="8"/>
        <v>4.3836204202152347</v>
      </c>
      <c r="AZ186" s="66">
        <f t="shared" si="8"/>
        <v>4.3836204202152347</v>
      </c>
      <c r="BA186" s="66">
        <f t="shared" si="8"/>
        <v>4.3836204202152347</v>
      </c>
      <c r="BB186" s="66">
        <f t="shared" si="8"/>
        <v>4.3836204202152347</v>
      </c>
      <c r="BC186" s="66">
        <f t="shared" si="8"/>
        <v>4.3836204202152347</v>
      </c>
      <c r="BD186" s="66">
        <f t="shared" si="8"/>
        <v>4.3836204202152347</v>
      </c>
      <c r="BE186" s="66">
        <f t="shared" si="8"/>
        <v>4.3836204202152347</v>
      </c>
      <c r="BF186" s="66">
        <f t="shared" si="8"/>
        <v>4.3836204202152347</v>
      </c>
      <c r="BG186" s="66">
        <f t="shared" si="8"/>
        <v>4.3836204202152347</v>
      </c>
      <c r="BH186" s="66">
        <f t="shared" si="8"/>
        <v>4.3836204202152347</v>
      </c>
      <c r="BI186" s="66">
        <f t="shared" si="8"/>
        <v>4.3836204202152347</v>
      </c>
      <c r="BJ186" s="66">
        <f t="shared" si="8"/>
        <v>4.3836204202152347</v>
      </c>
      <c r="BK186" s="66">
        <f t="shared" si="8"/>
        <v>4.3836204202152347</v>
      </c>
      <c r="BL186" s="66">
        <f t="shared" si="8"/>
        <v>4.3836204202152347</v>
      </c>
      <c r="BM186" s="66">
        <f t="shared" si="8"/>
        <v>4.3836204202152347</v>
      </c>
      <c r="BN186" s="66">
        <f t="shared" si="8"/>
        <v>4.3836204202152347</v>
      </c>
      <c r="BO186" s="66">
        <f t="shared" si="8"/>
        <v>4.3836204202152347</v>
      </c>
      <c r="BP186" s="66">
        <f>AVERAGE($AX$179:$BP$179)</f>
        <v>4.3836204202152347</v>
      </c>
      <c r="BQ186" s="66">
        <f>AVERAGE($BQ$179:$BT$179)</f>
        <v>3.9059273962807373</v>
      </c>
      <c r="BR186" s="66">
        <f t="shared" ref="BR186:BT186" si="9">AVERAGE($BQ$179:$BT$179)</f>
        <v>3.9059273962807373</v>
      </c>
      <c r="BS186" s="66">
        <f t="shared" si="9"/>
        <v>3.9059273962807373</v>
      </c>
      <c r="BT186" s="66">
        <f t="shared" si="9"/>
        <v>3.9059273962807373</v>
      </c>
      <c r="BU186" s="66">
        <f>AVERAGE($BU$179:$BZ$179)</f>
        <v>4.1863426587960966</v>
      </c>
      <c r="BV186" s="66">
        <f t="shared" ref="BV186:BZ186" si="10">AVERAGE($BU$179:$BZ$179)</f>
        <v>4.1863426587960966</v>
      </c>
      <c r="BW186" s="66">
        <f t="shared" si="10"/>
        <v>4.1863426587960966</v>
      </c>
      <c r="BX186" s="66">
        <f t="shared" si="10"/>
        <v>4.1863426587960966</v>
      </c>
      <c r="BY186" s="66">
        <f t="shared" si="10"/>
        <v>4.1863426587960966</v>
      </c>
      <c r="BZ186" s="66">
        <f t="shared" si="10"/>
        <v>4.1863426587960966</v>
      </c>
    </row>
  </sheetData>
  <hyperlinks>
    <hyperlink ref="A167" r:id="rId1" xr:uid="{00000000-0004-0000-0000-000000000000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V51"/>
  <sheetViews>
    <sheetView zoomScale="70" zoomScaleNormal="70" workbookViewId="0">
      <pane xSplit="2" ySplit="6" topLeftCell="C7" activePane="bottomRight" state="frozen"/>
      <selection activeCell="B87" sqref="B87"/>
      <selection pane="topRight" activeCell="B87" sqref="B87"/>
      <selection pane="bottomLeft" activeCell="B87" sqref="B87"/>
      <selection pane="bottomRight" activeCell="A19" sqref="A19:XFD19"/>
    </sheetView>
  </sheetViews>
  <sheetFormatPr defaultColWidth="12" defaultRowHeight="12.75" x14ac:dyDescent="0.2"/>
  <cols>
    <col min="1" max="1" width="12.83203125" style="2" customWidth="1"/>
    <col min="2" max="2" width="34.6640625" style="2" customWidth="1"/>
    <col min="3" max="256" width="12" style="2"/>
    <col min="257" max="257" width="12.83203125" style="2" customWidth="1"/>
    <col min="258" max="258" width="34.6640625" style="2" customWidth="1"/>
    <col min="259" max="512" width="12" style="2"/>
    <col min="513" max="513" width="12.83203125" style="2" customWidth="1"/>
    <col min="514" max="514" width="34.6640625" style="2" customWidth="1"/>
    <col min="515" max="768" width="12" style="2"/>
    <col min="769" max="769" width="12.83203125" style="2" customWidth="1"/>
    <col min="770" max="770" width="34.6640625" style="2" customWidth="1"/>
    <col min="771" max="1024" width="12" style="2"/>
    <col min="1025" max="1025" width="12.83203125" style="2" customWidth="1"/>
    <col min="1026" max="1026" width="34.6640625" style="2" customWidth="1"/>
    <col min="1027" max="1280" width="12" style="2"/>
    <col min="1281" max="1281" width="12.83203125" style="2" customWidth="1"/>
    <col min="1282" max="1282" width="34.6640625" style="2" customWidth="1"/>
    <col min="1283" max="1536" width="12" style="2"/>
    <col min="1537" max="1537" width="12.83203125" style="2" customWidth="1"/>
    <col min="1538" max="1538" width="34.6640625" style="2" customWidth="1"/>
    <col min="1539" max="1792" width="12" style="2"/>
    <col min="1793" max="1793" width="12.83203125" style="2" customWidth="1"/>
    <col min="1794" max="1794" width="34.6640625" style="2" customWidth="1"/>
    <col min="1795" max="2048" width="12" style="2"/>
    <col min="2049" max="2049" width="12.83203125" style="2" customWidth="1"/>
    <col min="2050" max="2050" width="34.6640625" style="2" customWidth="1"/>
    <col min="2051" max="2304" width="12" style="2"/>
    <col min="2305" max="2305" width="12.83203125" style="2" customWidth="1"/>
    <col min="2306" max="2306" width="34.6640625" style="2" customWidth="1"/>
    <col min="2307" max="2560" width="12" style="2"/>
    <col min="2561" max="2561" width="12.83203125" style="2" customWidth="1"/>
    <col min="2562" max="2562" width="34.6640625" style="2" customWidth="1"/>
    <col min="2563" max="2816" width="12" style="2"/>
    <col min="2817" max="2817" width="12.83203125" style="2" customWidth="1"/>
    <col min="2818" max="2818" width="34.6640625" style="2" customWidth="1"/>
    <col min="2819" max="3072" width="12" style="2"/>
    <col min="3073" max="3073" width="12.83203125" style="2" customWidth="1"/>
    <col min="3074" max="3074" width="34.6640625" style="2" customWidth="1"/>
    <col min="3075" max="3328" width="12" style="2"/>
    <col min="3329" max="3329" width="12.83203125" style="2" customWidth="1"/>
    <col min="3330" max="3330" width="34.6640625" style="2" customWidth="1"/>
    <col min="3331" max="3584" width="12" style="2"/>
    <col min="3585" max="3585" width="12.83203125" style="2" customWidth="1"/>
    <col min="3586" max="3586" width="34.6640625" style="2" customWidth="1"/>
    <col min="3587" max="3840" width="12" style="2"/>
    <col min="3841" max="3841" width="12.83203125" style="2" customWidth="1"/>
    <col min="3842" max="3842" width="34.6640625" style="2" customWidth="1"/>
    <col min="3843" max="4096" width="12" style="2"/>
    <col min="4097" max="4097" width="12.83203125" style="2" customWidth="1"/>
    <col min="4098" max="4098" width="34.6640625" style="2" customWidth="1"/>
    <col min="4099" max="4352" width="12" style="2"/>
    <col min="4353" max="4353" width="12.83203125" style="2" customWidth="1"/>
    <col min="4354" max="4354" width="34.6640625" style="2" customWidth="1"/>
    <col min="4355" max="4608" width="12" style="2"/>
    <col min="4609" max="4609" width="12.83203125" style="2" customWidth="1"/>
    <col min="4610" max="4610" width="34.6640625" style="2" customWidth="1"/>
    <col min="4611" max="4864" width="12" style="2"/>
    <col min="4865" max="4865" width="12.83203125" style="2" customWidth="1"/>
    <col min="4866" max="4866" width="34.6640625" style="2" customWidth="1"/>
    <col min="4867" max="5120" width="12" style="2"/>
    <col min="5121" max="5121" width="12.83203125" style="2" customWidth="1"/>
    <col min="5122" max="5122" width="34.6640625" style="2" customWidth="1"/>
    <col min="5123" max="5376" width="12" style="2"/>
    <col min="5377" max="5377" width="12.83203125" style="2" customWidth="1"/>
    <col min="5378" max="5378" width="34.6640625" style="2" customWidth="1"/>
    <col min="5379" max="5632" width="12" style="2"/>
    <col min="5633" max="5633" width="12.83203125" style="2" customWidth="1"/>
    <col min="5634" max="5634" width="34.6640625" style="2" customWidth="1"/>
    <col min="5635" max="5888" width="12" style="2"/>
    <col min="5889" max="5889" width="12.83203125" style="2" customWidth="1"/>
    <col min="5890" max="5890" width="34.6640625" style="2" customWidth="1"/>
    <col min="5891" max="6144" width="12" style="2"/>
    <col min="6145" max="6145" width="12.83203125" style="2" customWidth="1"/>
    <col min="6146" max="6146" width="34.6640625" style="2" customWidth="1"/>
    <col min="6147" max="6400" width="12" style="2"/>
    <col min="6401" max="6401" width="12.83203125" style="2" customWidth="1"/>
    <col min="6402" max="6402" width="34.6640625" style="2" customWidth="1"/>
    <col min="6403" max="6656" width="12" style="2"/>
    <col min="6657" max="6657" width="12.83203125" style="2" customWidth="1"/>
    <col min="6658" max="6658" width="34.6640625" style="2" customWidth="1"/>
    <col min="6659" max="6912" width="12" style="2"/>
    <col min="6913" max="6913" width="12.83203125" style="2" customWidth="1"/>
    <col min="6914" max="6914" width="34.6640625" style="2" customWidth="1"/>
    <col min="6915" max="7168" width="12" style="2"/>
    <col min="7169" max="7169" width="12.83203125" style="2" customWidth="1"/>
    <col min="7170" max="7170" width="34.6640625" style="2" customWidth="1"/>
    <col min="7171" max="7424" width="12" style="2"/>
    <col min="7425" max="7425" width="12.83203125" style="2" customWidth="1"/>
    <col min="7426" max="7426" width="34.6640625" style="2" customWidth="1"/>
    <col min="7427" max="7680" width="12" style="2"/>
    <col min="7681" max="7681" width="12.83203125" style="2" customWidth="1"/>
    <col min="7682" max="7682" width="34.6640625" style="2" customWidth="1"/>
    <col min="7683" max="7936" width="12" style="2"/>
    <col min="7937" max="7937" width="12.83203125" style="2" customWidth="1"/>
    <col min="7938" max="7938" width="34.6640625" style="2" customWidth="1"/>
    <col min="7939" max="8192" width="12" style="2"/>
    <col min="8193" max="8193" width="12.83203125" style="2" customWidth="1"/>
    <col min="8194" max="8194" width="34.6640625" style="2" customWidth="1"/>
    <col min="8195" max="8448" width="12" style="2"/>
    <col min="8449" max="8449" width="12.83203125" style="2" customWidth="1"/>
    <col min="8450" max="8450" width="34.6640625" style="2" customWidth="1"/>
    <col min="8451" max="8704" width="12" style="2"/>
    <col min="8705" max="8705" width="12.83203125" style="2" customWidth="1"/>
    <col min="8706" max="8706" width="34.6640625" style="2" customWidth="1"/>
    <col min="8707" max="8960" width="12" style="2"/>
    <col min="8961" max="8961" width="12.83203125" style="2" customWidth="1"/>
    <col min="8962" max="8962" width="34.6640625" style="2" customWidth="1"/>
    <col min="8963" max="9216" width="12" style="2"/>
    <col min="9217" max="9217" width="12.83203125" style="2" customWidth="1"/>
    <col min="9218" max="9218" width="34.6640625" style="2" customWidth="1"/>
    <col min="9219" max="9472" width="12" style="2"/>
    <col min="9473" max="9473" width="12.83203125" style="2" customWidth="1"/>
    <col min="9474" max="9474" width="34.6640625" style="2" customWidth="1"/>
    <col min="9475" max="9728" width="12" style="2"/>
    <col min="9729" max="9729" width="12.83203125" style="2" customWidth="1"/>
    <col min="9730" max="9730" width="34.6640625" style="2" customWidth="1"/>
    <col min="9731" max="9984" width="12" style="2"/>
    <col min="9985" max="9985" width="12.83203125" style="2" customWidth="1"/>
    <col min="9986" max="9986" width="34.6640625" style="2" customWidth="1"/>
    <col min="9987" max="10240" width="12" style="2"/>
    <col min="10241" max="10241" width="12.83203125" style="2" customWidth="1"/>
    <col min="10242" max="10242" width="34.6640625" style="2" customWidth="1"/>
    <col min="10243" max="10496" width="12" style="2"/>
    <col min="10497" max="10497" width="12.83203125" style="2" customWidth="1"/>
    <col min="10498" max="10498" width="34.6640625" style="2" customWidth="1"/>
    <col min="10499" max="10752" width="12" style="2"/>
    <col min="10753" max="10753" width="12.83203125" style="2" customWidth="1"/>
    <col min="10754" max="10754" width="34.6640625" style="2" customWidth="1"/>
    <col min="10755" max="11008" width="12" style="2"/>
    <col min="11009" max="11009" width="12.83203125" style="2" customWidth="1"/>
    <col min="11010" max="11010" width="34.6640625" style="2" customWidth="1"/>
    <col min="11011" max="11264" width="12" style="2"/>
    <col min="11265" max="11265" width="12.83203125" style="2" customWidth="1"/>
    <col min="11266" max="11266" width="34.6640625" style="2" customWidth="1"/>
    <col min="11267" max="11520" width="12" style="2"/>
    <col min="11521" max="11521" width="12.83203125" style="2" customWidth="1"/>
    <col min="11522" max="11522" width="34.6640625" style="2" customWidth="1"/>
    <col min="11523" max="11776" width="12" style="2"/>
    <col min="11777" max="11777" width="12.83203125" style="2" customWidth="1"/>
    <col min="11778" max="11778" width="34.6640625" style="2" customWidth="1"/>
    <col min="11779" max="12032" width="12" style="2"/>
    <col min="12033" max="12033" width="12.83203125" style="2" customWidth="1"/>
    <col min="12034" max="12034" width="34.6640625" style="2" customWidth="1"/>
    <col min="12035" max="12288" width="12" style="2"/>
    <col min="12289" max="12289" width="12.83203125" style="2" customWidth="1"/>
    <col min="12290" max="12290" width="34.6640625" style="2" customWidth="1"/>
    <col min="12291" max="12544" width="12" style="2"/>
    <col min="12545" max="12545" width="12.83203125" style="2" customWidth="1"/>
    <col min="12546" max="12546" width="34.6640625" style="2" customWidth="1"/>
    <col min="12547" max="12800" width="12" style="2"/>
    <col min="12801" max="12801" width="12.83203125" style="2" customWidth="1"/>
    <col min="12802" max="12802" width="34.6640625" style="2" customWidth="1"/>
    <col min="12803" max="13056" width="12" style="2"/>
    <col min="13057" max="13057" width="12.83203125" style="2" customWidth="1"/>
    <col min="13058" max="13058" width="34.6640625" style="2" customWidth="1"/>
    <col min="13059" max="13312" width="12" style="2"/>
    <col min="13313" max="13313" width="12.83203125" style="2" customWidth="1"/>
    <col min="13314" max="13314" width="34.6640625" style="2" customWidth="1"/>
    <col min="13315" max="13568" width="12" style="2"/>
    <col min="13569" max="13569" width="12.83203125" style="2" customWidth="1"/>
    <col min="13570" max="13570" width="34.6640625" style="2" customWidth="1"/>
    <col min="13571" max="13824" width="12" style="2"/>
    <col min="13825" max="13825" width="12.83203125" style="2" customWidth="1"/>
    <col min="13826" max="13826" width="34.6640625" style="2" customWidth="1"/>
    <col min="13827" max="14080" width="12" style="2"/>
    <col min="14081" max="14081" width="12.83203125" style="2" customWidth="1"/>
    <col min="14082" max="14082" width="34.6640625" style="2" customWidth="1"/>
    <col min="14083" max="14336" width="12" style="2"/>
    <col min="14337" max="14337" width="12.83203125" style="2" customWidth="1"/>
    <col min="14338" max="14338" width="34.6640625" style="2" customWidth="1"/>
    <col min="14339" max="14592" width="12" style="2"/>
    <col min="14593" max="14593" width="12.83203125" style="2" customWidth="1"/>
    <col min="14594" max="14594" width="34.6640625" style="2" customWidth="1"/>
    <col min="14595" max="14848" width="12" style="2"/>
    <col min="14849" max="14849" width="12.83203125" style="2" customWidth="1"/>
    <col min="14850" max="14850" width="34.6640625" style="2" customWidth="1"/>
    <col min="14851" max="15104" width="12" style="2"/>
    <col min="15105" max="15105" width="12.83203125" style="2" customWidth="1"/>
    <col min="15106" max="15106" width="34.6640625" style="2" customWidth="1"/>
    <col min="15107" max="15360" width="12" style="2"/>
    <col min="15361" max="15361" width="12.83203125" style="2" customWidth="1"/>
    <col min="15362" max="15362" width="34.6640625" style="2" customWidth="1"/>
    <col min="15363" max="15616" width="12" style="2"/>
    <col min="15617" max="15617" width="12.83203125" style="2" customWidth="1"/>
    <col min="15618" max="15618" width="34.6640625" style="2" customWidth="1"/>
    <col min="15619" max="15872" width="12" style="2"/>
    <col min="15873" max="15873" width="12.83203125" style="2" customWidth="1"/>
    <col min="15874" max="15874" width="34.6640625" style="2" customWidth="1"/>
    <col min="15875" max="16128" width="12" style="2"/>
    <col min="16129" max="16129" width="12.83203125" style="2" customWidth="1"/>
    <col min="16130" max="16130" width="34.6640625" style="2" customWidth="1"/>
    <col min="16131" max="16384" width="12" style="2"/>
  </cols>
  <sheetData>
    <row r="1" spans="1:48" x14ac:dyDescent="0.2">
      <c r="A1" s="1"/>
    </row>
    <row r="2" spans="1:48" x14ac:dyDescent="0.2">
      <c r="B2" s="3"/>
    </row>
    <row r="4" spans="1:48" x14ac:dyDescent="0.2">
      <c r="A4" s="4"/>
      <c r="B4" s="4" t="s">
        <v>0</v>
      </c>
    </row>
    <row r="5" spans="1:48" x14ac:dyDescent="0.2">
      <c r="A5" s="4"/>
      <c r="B5" s="4"/>
    </row>
    <row r="6" spans="1:48" ht="12.75" customHeight="1" x14ac:dyDescent="0.2">
      <c r="A6" s="5"/>
      <c r="B6" s="6"/>
      <c r="C6" s="2">
        <v>1979</v>
      </c>
      <c r="D6" s="2">
        <f>C6+1</f>
        <v>1980</v>
      </c>
      <c r="E6" s="2">
        <f t="shared" ref="E6:AM6" si="0">D6+1</f>
        <v>1981</v>
      </c>
      <c r="F6" s="2">
        <f t="shared" si="0"/>
        <v>1982</v>
      </c>
      <c r="G6" s="2">
        <f t="shared" si="0"/>
        <v>1983</v>
      </c>
      <c r="H6" s="2">
        <f t="shared" si="0"/>
        <v>1984</v>
      </c>
      <c r="I6" s="2">
        <f t="shared" si="0"/>
        <v>1985</v>
      </c>
      <c r="J6" s="2">
        <f t="shared" si="0"/>
        <v>1986</v>
      </c>
      <c r="K6" s="2">
        <f t="shared" si="0"/>
        <v>1987</v>
      </c>
      <c r="L6" s="2">
        <f t="shared" si="0"/>
        <v>1988</v>
      </c>
      <c r="M6" s="2">
        <f t="shared" si="0"/>
        <v>1989</v>
      </c>
      <c r="N6" s="2">
        <f t="shared" si="0"/>
        <v>1990</v>
      </c>
      <c r="O6" s="2">
        <f t="shared" si="0"/>
        <v>1991</v>
      </c>
      <c r="P6" s="2">
        <f t="shared" si="0"/>
        <v>1992</v>
      </c>
      <c r="Q6" s="2">
        <f t="shared" si="0"/>
        <v>1993</v>
      </c>
      <c r="R6" s="2">
        <f t="shared" si="0"/>
        <v>1994</v>
      </c>
      <c r="S6" s="2">
        <f t="shared" si="0"/>
        <v>1995</v>
      </c>
      <c r="T6" s="2">
        <f t="shared" si="0"/>
        <v>1996</v>
      </c>
      <c r="U6" s="2">
        <f t="shared" si="0"/>
        <v>1997</v>
      </c>
      <c r="V6" s="2">
        <f t="shared" si="0"/>
        <v>1998</v>
      </c>
      <c r="W6" s="2">
        <f t="shared" si="0"/>
        <v>1999</v>
      </c>
      <c r="X6" s="2">
        <f t="shared" si="0"/>
        <v>2000</v>
      </c>
      <c r="Y6" s="2">
        <f>X6+1</f>
        <v>2001</v>
      </c>
      <c r="Z6" s="2">
        <f t="shared" si="0"/>
        <v>2002</v>
      </c>
      <c r="AA6" s="2">
        <f t="shared" si="0"/>
        <v>2003</v>
      </c>
      <c r="AB6" s="2">
        <f t="shared" si="0"/>
        <v>2004</v>
      </c>
      <c r="AC6" s="2">
        <f t="shared" si="0"/>
        <v>2005</v>
      </c>
      <c r="AD6" s="2">
        <f t="shared" si="0"/>
        <v>2006</v>
      </c>
      <c r="AE6" s="2">
        <f t="shared" si="0"/>
        <v>2007</v>
      </c>
      <c r="AF6" s="2">
        <f t="shared" si="0"/>
        <v>2008</v>
      </c>
      <c r="AG6" s="2">
        <f t="shared" si="0"/>
        <v>2009</v>
      </c>
      <c r="AH6" s="2">
        <f t="shared" si="0"/>
        <v>2010</v>
      </c>
      <c r="AI6" s="2">
        <f t="shared" si="0"/>
        <v>2011</v>
      </c>
      <c r="AJ6" s="2">
        <f t="shared" si="0"/>
        <v>2012</v>
      </c>
      <c r="AK6" s="2">
        <f>AJ6+1</f>
        <v>2013</v>
      </c>
      <c r="AL6" s="2">
        <f t="shared" si="0"/>
        <v>2014</v>
      </c>
      <c r="AM6" s="2">
        <f t="shared" si="0"/>
        <v>2015</v>
      </c>
      <c r="AN6" s="2">
        <f>AM6+1</f>
        <v>2016</v>
      </c>
      <c r="AO6" s="2">
        <f>AN6+1</f>
        <v>2017</v>
      </c>
      <c r="AP6" s="2">
        <f>AO6+1</f>
        <v>2018</v>
      </c>
      <c r="AQ6" s="2">
        <v>2019</v>
      </c>
      <c r="AR6" s="2">
        <v>2020</v>
      </c>
      <c r="AS6" s="2">
        <v>2021</v>
      </c>
      <c r="AT6" s="2">
        <v>2022</v>
      </c>
      <c r="AU6" s="2">
        <v>2023</v>
      </c>
      <c r="AV6" s="2">
        <v>2024</v>
      </c>
    </row>
    <row r="7" spans="1:48" ht="12.75" customHeight="1" x14ac:dyDescent="0.2">
      <c r="A7" s="7" t="s">
        <v>1</v>
      </c>
      <c r="B7" s="7" t="s">
        <v>2</v>
      </c>
      <c r="C7" s="8">
        <f>'[2]var Apu2024'!D118/'data-fig-2-4'!D$87*100</f>
        <v>1.5914178016735492</v>
      </c>
      <c r="D7" s="8">
        <f>'[2]var Apu2024'!E118/'data-fig-2-4'!E$87*100</f>
        <v>1.5694566130849144</v>
      </c>
      <c r="E7" s="8">
        <f>'[2]var Apu2024'!F118/'data-fig-2-4'!F$87*100</f>
        <v>1.5597075548334687</v>
      </c>
      <c r="F7" s="8">
        <f>'[2]var Apu2024'!G118/'data-fig-2-4'!G$87*100</f>
        <v>1.6371141353230294</v>
      </c>
      <c r="G7" s="8">
        <f>'[2]var Apu2024'!H118/'data-fig-2-4'!H$87*100</f>
        <v>1.3119318137632296</v>
      </c>
      <c r="H7" s="8">
        <f>'[2]var Apu2024'!I118/'data-fig-2-4'!I$87*100</f>
        <v>1.1599680915851569</v>
      </c>
      <c r="I7" s="8">
        <f>'[2]var Apu2024'!J118/'data-fig-2-4'!J$87*100</f>
        <v>1.3648922134039858</v>
      </c>
      <c r="J7" s="8">
        <f>'[2]var Apu2024'!K118/'data-fig-2-4'!K$87*100</f>
        <v>1.3613847595724684</v>
      </c>
      <c r="K7" s="8">
        <f>'[2]var Apu2024'!L118/'data-fig-2-4'!L$87*100</f>
        <v>1.2696927854776459</v>
      </c>
      <c r="L7" s="8">
        <f>'[2]var Apu2024'!M118/'data-fig-2-4'!M$87*100</f>
        <v>1.6602518920226197</v>
      </c>
      <c r="M7" s="8">
        <f>'[2]var Apu2024'!N118/'data-fig-2-4'!N$87*100</f>
        <v>1.7580423993107379</v>
      </c>
      <c r="N7" s="8">
        <f>'[2]var Apu2024'!O118/'data-fig-2-4'!O$87*100</f>
        <v>1.8952561124548004</v>
      </c>
      <c r="O7" s="8">
        <f>'[2]var Apu2024'!P118/'data-fig-2-4'!P$87*100</f>
        <v>1.8985383711061632</v>
      </c>
      <c r="P7" s="8">
        <f>'[2]var Apu2024'!Q118/'data-fig-2-4'!Q$87*100</f>
        <v>1.7359544450171114</v>
      </c>
      <c r="Q7" s="8">
        <f>'[2]var Apu2024'!R118/'data-fig-2-4'!R$87*100</f>
        <v>1.2226403921613551</v>
      </c>
      <c r="R7" s="8">
        <f>'[2]var Apu2024'!S118/'data-fig-2-4'!S$87*100</f>
        <v>1.2536659391624612</v>
      </c>
      <c r="S7" s="8">
        <f>'[2]var Apu2024'!T118/'data-fig-2-4'!T$87*100</f>
        <v>1.1181395318182039</v>
      </c>
      <c r="T7" s="8">
        <f>'[2]var Apu2024'!U118/'data-fig-2-4'!U$87*100</f>
        <v>1.0107668644254009</v>
      </c>
      <c r="U7" s="8">
        <f>'[2]var Apu2024'!V118/'data-fig-2-4'!V$87*100</f>
        <v>0.51424047565693254</v>
      </c>
      <c r="V7" s="8">
        <f>'[2]var Apu2024'!W118/'data-fig-2-4'!W$87*100</f>
        <v>0.71090188202192928</v>
      </c>
      <c r="W7" s="8">
        <f>'[2]var Apu2024'!X118/'data-fig-2-4'!X$87*100</f>
        <v>0.77733688468893669</v>
      </c>
      <c r="X7" s="8">
        <f>'[2]var Apu2024'!Y118/'data-fig-2-4'!Y$87*100</f>
        <v>0.97582857883553409</v>
      </c>
      <c r="Y7" s="8">
        <f>'[2]var Apu2024'!Z118/'data-fig-2-4'!Z$87*100</f>
        <v>0.95675298727967495</v>
      </c>
      <c r="Z7" s="8">
        <f>'[2]var Apu2024'!AA118/'data-fig-2-4'!AA$87*100</f>
        <v>0.9439090684457625</v>
      </c>
      <c r="AA7" s="8">
        <f>'[2]var Apu2024'!AB118/'data-fig-2-4'!AB$87*100</f>
        <v>0.98076018622793515</v>
      </c>
      <c r="AB7" s="8">
        <f>'[2]var Apu2024'!AC118/'data-fig-2-4'!AC$87*100</f>
        <v>1.0619017185226409</v>
      </c>
      <c r="AC7" s="8">
        <f>'[2]var Apu2024'!AD118/'data-fig-2-4'!AD$87*100</f>
        <v>1.1521252542496005</v>
      </c>
      <c r="AD7" s="8">
        <f>'[2]var Apu2024'!AE118/'data-fig-2-4'!AE$87*100</f>
        <v>1.0484712795791595</v>
      </c>
      <c r="AE7" s="8">
        <f>'[2]var Apu2024'!AF118/'data-fig-2-4'!AF$87*100</f>
        <v>1.0599233387481968</v>
      </c>
      <c r="AF7" s="8">
        <f>'[2]var Apu2024'!AG118/'data-fig-2-4'!AG$87*100</f>
        <v>1.0557788944723621</v>
      </c>
      <c r="AG7" s="8">
        <f>'[2]var Apu2024'!AH118/'data-fig-2-4'!AH$87*100</f>
        <v>1.2880713282089431</v>
      </c>
      <c r="AH7" s="8">
        <f>'[2]var Apu2024'!AI118/'data-fig-2-4'!AI$87*100</f>
        <v>1.1752063424470522</v>
      </c>
      <c r="AI7" s="8">
        <f>'[2]var Apu2024'!AJ118/'data-fig-2-4'!AJ$87*100</f>
        <v>0.80760723927219313</v>
      </c>
      <c r="AJ7" s="8">
        <f>'[2]var Apu2024'!AK118/'data-fig-2-4'!AK$87*100</f>
        <v>0.86013081535248703</v>
      </c>
      <c r="AK7" s="8">
        <f>'[2]var Apu2024'!AL118/'data-fig-2-4'!AL$87*100</f>
        <v>0.84273743227539588</v>
      </c>
      <c r="AL7" s="8">
        <f>'[2]var Apu2024'!AM118/'data-fig-2-4'!AM$87*100</f>
        <v>0.52643479948535898</v>
      </c>
      <c r="AM7" s="8">
        <f>'[2]var Apu2024'!AN118/'data-fig-2-4'!AN$87*100</f>
        <v>0.28477306734526409</v>
      </c>
      <c r="AN7" s="8">
        <f>'[2]var Apu2024'!AO118/'data-fig-2-4'!AO$87*100</f>
        <v>0.28183289057042737</v>
      </c>
      <c r="AO7" s="8">
        <f>'[2]var Apu2024'!AP118/'data-fig-2-4'!AP$87*100</f>
        <v>0.21800590919940407</v>
      </c>
      <c r="AP7" s="8">
        <f>'[2]var Apu2024'!AQ118/'data-fig-2-4'!AQ$87*100</f>
        <v>0.29893481386945436</v>
      </c>
      <c r="AQ7" s="8">
        <f>'[2]var Apu2024'!AR118/'data-fig-2-4'!AR$87*100</f>
        <v>0.57141517971126621</v>
      </c>
      <c r="AR7" s="8">
        <f>'[2]var Apu2024'!AS118/'data-fig-2-4'!AS$87*100</f>
        <v>0.41845750894198996</v>
      </c>
      <c r="AS7" s="8">
        <f>'[2]var Apu2024'!AT118/'data-fig-2-4'!AT$87*100</f>
        <v>0.40281455857855847</v>
      </c>
      <c r="AT7" s="8">
        <f>'[2]var Apu2024'!AU118/'data-fig-2-4'!AU$87*100</f>
        <v>0.42588593732396823</v>
      </c>
      <c r="AU7" s="8">
        <f>'[2]var Apu2024'!AV118/'data-fig-2-4'!AV$87*100</f>
        <v>0.52236973658979768</v>
      </c>
      <c r="AV7" s="8">
        <f>'[2]var Apu2024'!AW118/'data-fig-2-4'!AW$87*100</f>
        <v>0.74533374430631161</v>
      </c>
    </row>
    <row r="8" spans="1:48" s="9" customFormat="1" ht="12" customHeight="1" x14ac:dyDescent="0.2">
      <c r="A8" s="7" t="s">
        <v>3</v>
      </c>
      <c r="B8" s="7" t="s">
        <v>4</v>
      </c>
      <c r="C8" s="8">
        <f>'[2]var Apu2024'!D119/'data-fig-2-4'!D$87*100</f>
        <v>1.4796281790966084</v>
      </c>
      <c r="D8" s="8">
        <f>'[2]var Apu2024'!E119/'data-fig-2-4'!E$87*100</f>
        <v>1.4632914334757807</v>
      </c>
      <c r="E8" s="8">
        <f>'[2]var Apu2024'!F119/'data-fig-2-4'!F$87*100</f>
        <v>1.4800578550058447</v>
      </c>
      <c r="F8" s="8">
        <f>'[2]var Apu2024'!G119/'data-fig-2-4'!G$87*100</f>
        <v>1.5608086995102297</v>
      </c>
      <c r="G8" s="8">
        <f>'[2]var Apu2024'!H119/'data-fig-2-4'!H$87*100</f>
        <v>1.2422524477210333</v>
      </c>
      <c r="H8" s="8">
        <f>'[2]var Apu2024'!I119/'data-fig-2-4'!I$87*100</f>
        <v>1.0952077335018344</v>
      </c>
      <c r="I8" s="8">
        <f>'[2]var Apu2024'!J119/'data-fig-2-4'!J$87*100</f>
        <v>1.3222018108735121</v>
      </c>
      <c r="J8" s="8">
        <f>'[2]var Apu2024'!K119/'data-fig-2-4'!K$87*100</f>
        <v>1.3257282653239348</v>
      </c>
      <c r="K8" s="8">
        <f>'[2]var Apu2024'!L119/'data-fig-2-4'!L$87*100</f>
        <v>1.2494285970112675</v>
      </c>
      <c r="L8" s="8">
        <f>'[2]var Apu2024'!M119/'data-fig-2-4'!M$87*100</f>
        <v>1.6373744053215207</v>
      </c>
      <c r="M8" s="8">
        <f>'[2]var Apu2024'!N119/'data-fig-2-4'!N$87*100</f>
        <v>1.7078848479700353</v>
      </c>
      <c r="N8" s="8">
        <f>'[2]var Apu2024'!O119/'data-fig-2-4'!O$87*100</f>
        <v>1.8525347829210475</v>
      </c>
      <c r="O8" s="8">
        <f>'[2]var Apu2024'!P119/'data-fig-2-4'!P$87*100</f>
        <v>1.8442363688583554</v>
      </c>
      <c r="P8" s="8">
        <f>'[2]var Apu2024'!Q119/'data-fig-2-4'!Q$87*100</f>
        <v>1.6833443606448033</v>
      </c>
      <c r="Q8" s="8">
        <f>'[2]var Apu2024'!R119/'data-fig-2-4'!R$87*100</f>
        <v>1.177788214892157</v>
      </c>
      <c r="R8" s="8">
        <f>'[2]var Apu2024'!S119/'data-fig-2-4'!S$87*100</f>
        <v>1.2171770563361071</v>
      </c>
      <c r="S8" s="8">
        <f>'[2]var Apu2024'!T119/'data-fig-2-4'!T$87*100</f>
        <v>1.0691200047454197</v>
      </c>
      <c r="T8" s="8">
        <f>'[2]var Apu2024'!U119/'data-fig-2-4'!U$87*100</f>
        <v>0.95214495250101494</v>
      </c>
      <c r="U8" s="8">
        <f>'[2]var Apu2024'!V119/'data-fig-2-4'!V$87*100</f>
        <v>0.39576046256830288</v>
      </c>
      <c r="V8" s="8">
        <f>'[2]var Apu2024'!W119/'data-fig-2-4'!W$87*100</f>
        <v>0.59911551357108761</v>
      </c>
      <c r="W8" s="8">
        <f>'[2]var Apu2024'!X119/'data-fig-2-4'!X$87*100</f>
        <v>0.67240178102968295</v>
      </c>
      <c r="X8" s="8">
        <f>'[2]var Apu2024'!Y119/'data-fig-2-4'!Y$87*100</f>
        <v>0.85699723857953458</v>
      </c>
      <c r="Y8" s="8">
        <f>'[2]var Apu2024'!Z119/'data-fig-2-4'!Z$87*100</f>
        <v>0.85564656803507799</v>
      </c>
      <c r="Z8" s="8">
        <f>'[2]var Apu2024'!AA119/'data-fig-2-4'!AA$87*100</f>
        <v>0.84076207130321312</v>
      </c>
      <c r="AA8" s="8">
        <f>'[2]var Apu2024'!AB119/'data-fig-2-4'!AB$87*100</f>
        <v>0.8731977121554223</v>
      </c>
      <c r="AB8" s="8">
        <f>'[2]var Apu2024'!AC119/'data-fig-2-4'!AC$87*100</f>
        <v>0.94268761187377248</v>
      </c>
      <c r="AC8" s="8">
        <f>'[2]var Apu2024'!AD119/'data-fig-2-4'!AD$87*100</f>
        <v>1.0353293440360305</v>
      </c>
      <c r="AD8" s="8">
        <f>'[2]var Apu2024'!AE119/'data-fig-2-4'!AE$87*100</f>
        <v>0.93796332761111634</v>
      </c>
      <c r="AE8" s="8">
        <f>'[2]var Apu2024'!AF119/'data-fig-2-4'!AF$87*100</f>
        <v>0.93963700463806776</v>
      </c>
      <c r="AF8" s="8">
        <f>'[2]var Apu2024'!AG119/'data-fig-2-4'!AG$87*100</f>
        <v>0.93286432160804067</v>
      </c>
      <c r="AG8" s="8">
        <f>'[2]var Apu2024'!AH119/'data-fig-2-4'!AH$87*100</f>
        <v>1.1239565253326727</v>
      </c>
      <c r="AH8" s="8">
        <f>'[2]var Apu2024'!AI119/'data-fig-2-4'!AI$87*100</f>
        <v>1.0460528787745949</v>
      </c>
      <c r="AI8" s="8">
        <f>'[2]var Apu2024'!AJ119/'data-fig-2-4'!AJ$87*100</f>
        <v>0.66406710307394046</v>
      </c>
      <c r="AJ8" s="8">
        <f>'[2]var Apu2024'!AK119/'data-fig-2-4'!AK$87*100</f>
        <v>0.71743012334990353</v>
      </c>
      <c r="AK8" s="8">
        <f>'[2]var Apu2024'!AL119/'data-fig-2-4'!AL$87*100</f>
        <v>0.70337377944794088</v>
      </c>
      <c r="AL8" s="8">
        <f>'[2]var Apu2024'!AM119/'data-fig-2-4'!AM$87*100</f>
        <v>0.41216808211602873</v>
      </c>
      <c r="AM8" s="8">
        <f>'[2]var Apu2024'!AN119/'data-fig-2-4'!AN$87*100</f>
        <v>0.18120270627536408</v>
      </c>
      <c r="AN8" s="8">
        <f>'[2]var Apu2024'!AO119/'data-fig-2-4'!AO$87*100</f>
        <v>0.18997956375494648</v>
      </c>
      <c r="AO8" s="8">
        <f>'[2]var Apu2024'!AP119/'data-fig-2-4'!AP$87*100</f>
        <v>0.1217883291784501</v>
      </c>
      <c r="AP8" s="8">
        <f>'[2]var Apu2024'!AQ119/'data-fig-2-4'!AQ$87*100</f>
        <v>0.20209199176517553</v>
      </c>
      <c r="AQ8" s="8">
        <f>'[2]var Apu2024'!AR119/'data-fig-2-4'!AR$87*100</f>
        <v>0.46065158105375054</v>
      </c>
      <c r="AR8" s="8">
        <f>'[2]var Apu2024'!AS119/'data-fig-2-4'!AS$87*100</f>
        <v>0.32679456630703196</v>
      </c>
      <c r="AS8" s="8">
        <f>'[2]var Apu2024'!AT119/'data-fig-2-4'!AT$87*100</f>
        <v>0.31860745695350506</v>
      </c>
      <c r="AT8" s="8">
        <f>'[2]var Apu2024'!AU119/'data-fig-2-4'!AU$87*100</f>
        <v>0.33587076398353133</v>
      </c>
      <c r="AU8" s="8">
        <f>'[2]var Apu2024'!AV119/'data-fig-2-4'!AV$87*100</f>
        <v>0.44131663354020584</v>
      </c>
      <c r="AV8" s="8">
        <f>'[2]var Apu2024'!AW119/'data-fig-2-4'!AW$87*100</f>
        <v>0.65163190520223291</v>
      </c>
    </row>
    <row r="9" spans="1:48" s="12" customFormat="1" ht="12.75" customHeight="1" x14ac:dyDescent="0.2">
      <c r="A9" s="10" t="s">
        <v>5</v>
      </c>
      <c r="B9" s="10" t="s">
        <v>6</v>
      </c>
      <c r="C9" s="11">
        <f>'[2]var Apu2024'!D120/'data-fig-2-4'!D$87*100</f>
        <v>1.3701199773885842</v>
      </c>
      <c r="D9" s="11">
        <f>'[2]var Apu2024'!E120/'data-fig-2-4'!E$87*100</f>
        <v>1.3408103420530335</v>
      </c>
      <c r="E9" s="11">
        <f>'[2]var Apu2024'!F120/'data-fig-2-4'!F$87*100</f>
        <v>1.3621683739176953</v>
      </c>
      <c r="F9" s="11">
        <f>'[2]var Apu2024'!G120/'data-fig-2-4'!G$87*100</f>
        <v>1.4087157380824549</v>
      </c>
      <c r="G9" s="11">
        <f>'[2]var Apu2024'!H120/'data-fig-2-4'!H$87*100</f>
        <v>1.1248240518240284</v>
      </c>
      <c r="H9" s="11">
        <f>'[2]var Apu2024'!I120/'data-fig-2-4'!I$87*100</f>
        <v>1.0274452396133256</v>
      </c>
      <c r="I9" s="11">
        <f>'[2]var Apu2024'!J120/'data-fig-2-4'!J$87*100</f>
        <v>1.1570433160837423</v>
      </c>
      <c r="J9" s="11">
        <f>'[2]var Apu2024'!K120/'data-fig-2-4'!K$87*100</f>
        <v>1.1624264739565213</v>
      </c>
      <c r="K9" s="11">
        <f>'[2]var Apu2024'!L120/'data-fig-2-4'!L$87*100</f>
        <v>1.257322205309217</v>
      </c>
      <c r="L9" s="11">
        <f>'[2]var Apu2024'!M120/'data-fig-2-4'!M$87*100</f>
        <v>1.5598088313635088</v>
      </c>
      <c r="M9" s="11">
        <f>'[2]var Apu2024'!N120/'data-fig-2-4'!N$87*100</f>
        <v>1.5983674526031368</v>
      </c>
      <c r="N9" s="11">
        <f>'[2]var Apu2024'!O120/'data-fig-2-4'!O$87*100</f>
        <v>1.7281065159606317</v>
      </c>
      <c r="O9" s="11">
        <f>'[2]var Apu2024'!P120/'data-fig-2-4'!P$87*100</f>
        <v>1.7535483310907589</v>
      </c>
      <c r="P9" s="11">
        <f>'[2]var Apu2024'!Q120/'data-fig-2-4'!Q$87*100</f>
        <v>1.6507974440415956</v>
      </c>
      <c r="Q9" s="11">
        <f>'[2]var Apu2024'!R120/'data-fig-2-4'!R$87*100</f>
        <v>1.342481180149784</v>
      </c>
      <c r="R9" s="11">
        <f>'[2]var Apu2024'!S120/'data-fig-2-4'!S$87*100</f>
        <v>1.1968865093438823</v>
      </c>
      <c r="S9" s="11">
        <f>'[2]var Apu2024'!T120/'data-fig-2-4'!T$87*100</f>
        <v>0.95699298567641189</v>
      </c>
      <c r="T9" s="11">
        <f>'[2]var Apu2024'!U120/'data-fig-2-4'!U$87*100</f>
        <v>0.88758867466362612</v>
      </c>
      <c r="U9" s="11">
        <f>'[2]var Apu2024'!V120/'data-fig-2-4'!V$87*100</f>
        <v>0.53889796529186962</v>
      </c>
      <c r="V9" s="11">
        <f>'[2]var Apu2024'!W120/'data-fig-2-4'!W$87*100</f>
        <v>0.49416259754381947</v>
      </c>
      <c r="W9" s="11">
        <f>'[2]var Apu2024'!X120/'data-fig-2-4'!X$87*100</f>
        <v>0.59649585563682161</v>
      </c>
      <c r="X9" s="11">
        <f>'[2]var Apu2024'!Y120/'data-fig-2-4'!Y$87*100</f>
        <v>0.86195137212533002</v>
      </c>
      <c r="Y9" s="11">
        <f>'[2]var Apu2024'!Z120/'data-fig-2-4'!Z$87*100</f>
        <v>0.7917933220092398</v>
      </c>
      <c r="Z9" s="11">
        <f>'[2]var Apu2024'!AA120/'data-fig-2-4'!AA$87*100</f>
        <v>0.71119474381149705</v>
      </c>
      <c r="AA9" s="11">
        <f>'[2]var Apu2024'!AB120/'data-fig-2-4'!AB$87*100</f>
        <v>0.83941878046961405</v>
      </c>
      <c r="AB9" s="11">
        <f>'[2]var Apu2024'!AC120/'data-fig-2-4'!AC$87*100</f>
        <v>0.92735839934721143</v>
      </c>
      <c r="AC9" s="11">
        <f>'[2]var Apu2024'!AD120/'data-fig-2-4'!AD$87*100</f>
        <v>1.0003132718291445</v>
      </c>
      <c r="AD9" s="11">
        <f>'[2]var Apu2024'!AE120/'data-fig-2-4'!AE$87*100</f>
        <v>0.92799594370811567</v>
      </c>
      <c r="AE9" s="11">
        <f>'[2]var Apu2024'!AF120/'data-fig-2-4'!AF$87*100</f>
        <v>0.92880039796147917</v>
      </c>
      <c r="AF9" s="11">
        <f>'[2]var Apu2024'!AG120/'data-fig-2-4'!AG$87*100</f>
        <v>0.91296482412060331</v>
      </c>
      <c r="AG9" s="11">
        <f>'[2]var Apu2024'!AH120/'data-fig-2-4'!AH$87*100</f>
        <v>1.1015373171336482</v>
      </c>
      <c r="AH9" s="11">
        <f>'[2]var Apu2024'!AI120/'data-fig-2-4'!AI$87*100</f>
        <v>1.0335783976053003</v>
      </c>
      <c r="AI9" s="11">
        <f>'[2]var Apu2024'!AJ120/'data-fig-2-4'!AJ$87*100</f>
        <v>0.68482223087558025</v>
      </c>
      <c r="AJ9" s="11">
        <f>'[2]var Apu2024'!AK120/'data-fig-2-4'!AK$87*100</f>
        <v>0.6741410543665689</v>
      </c>
      <c r="AK9" s="11">
        <f>'[2]var Apu2024'!AL120/'data-fig-2-4'!AL$87*100</f>
        <v>0.68224521211572464</v>
      </c>
      <c r="AL9" s="11">
        <f>'[2]var Apu2024'!AM120/'data-fig-2-4'!AM$87*100</f>
        <v>0.39647440049439742</v>
      </c>
      <c r="AM9" s="11">
        <f>'[2]var Apu2024'!AN120/'data-fig-2-4'!AN$87*100</f>
        <v>0.17679642337019752</v>
      </c>
      <c r="AN9" s="11">
        <f>'[2]var Apu2024'!AO120/'data-fig-2-4'!AO$87*100</f>
        <v>0.1708919943776806</v>
      </c>
      <c r="AO9" s="11">
        <f>'[2]var Apu2024'!AP120/'data-fig-2-4'!AP$87*100</f>
        <v>0.10363571544207067</v>
      </c>
      <c r="AP9" s="11">
        <f>'[2]var Apu2024'!AQ120/'data-fig-2-4'!AQ$87*100</f>
        <v>0.17763716250955788</v>
      </c>
      <c r="AQ9" s="11">
        <f>'[2]var Apu2024'!AR120/'data-fig-2-4'!AR$87*100</f>
        <v>0.43754499514227185</v>
      </c>
      <c r="AR9" s="11">
        <f>'[2]var Apu2024'!AS120/'data-fig-2-4'!AS$87*100</f>
        <v>0.19195298575320638</v>
      </c>
      <c r="AS9" s="11">
        <f>'[2]var Apu2024'!AT120/'data-fig-2-4'!AT$87*100</f>
        <v>0.26474202404846375</v>
      </c>
      <c r="AT9" s="11">
        <f>'[2]var Apu2024'!AU120/'data-fig-2-4'!AU$87*100</f>
        <v>0.24325573842020129</v>
      </c>
      <c r="AU9" s="11">
        <f>'[2]var Apu2024'!AV120/'data-fig-2-4'!AV$87*100</f>
        <v>0.4171882108951504</v>
      </c>
      <c r="AV9" s="11">
        <f>'[2]var Apu2024'!AW120/'data-fig-2-4'!AW$87*100</f>
        <v>0.57368403027500958</v>
      </c>
    </row>
    <row r="10" spans="1:48" s="12" customFormat="1" ht="12.75" customHeight="1" x14ac:dyDescent="0.2">
      <c r="A10" s="7" t="s">
        <v>7</v>
      </c>
      <c r="B10" s="7" t="s">
        <v>8</v>
      </c>
      <c r="C10" s="8">
        <f>'[2]var Apu2024'!D121/'data-fig-2-4'!D$87*100</f>
        <v>1.1706223969621616</v>
      </c>
      <c r="D10" s="8">
        <f>'[2]var Apu2024'!E121/'data-fig-2-4'!E$87*100</f>
        <v>1.1664759418527724</v>
      </c>
      <c r="E10" s="8">
        <f>'[2]var Apu2024'!F121/'data-fig-2-4'!F$87*100</f>
        <v>1.1158883319133759</v>
      </c>
      <c r="F10" s="8">
        <f>'[2]var Apu2024'!G121/'data-fig-2-4'!G$87*100</f>
        <v>1.1015949907725664</v>
      </c>
      <c r="G10" s="8">
        <f>'[2]var Apu2024'!H121/'data-fig-2-4'!H$87*100</f>
        <v>0.82884228044389519</v>
      </c>
      <c r="H10" s="8">
        <f>'[2]var Apu2024'!I121/'data-fig-2-4'!I$87*100</f>
        <v>0.71422240393880232</v>
      </c>
      <c r="I10" s="8">
        <f>'[2]var Apu2024'!J121/'data-fig-2-4'!J$87*100</f>
        <v>0.82072298864835513</v>
      </c>
      <c r="J10" s="8">
        <f>'[2]var Apu2024'!K121/'data-fig-2-4'!K$87*100</f>
        <v>0.82579450221429307</v>
      </c>
      <c r="K10" s="8">
        <f>'[2]var Apu2024'!L121/'data-fig-2-4'!L$87*100</f>
        <v>0.86476246129775625</v>
      </c>
      <c r="L10" s="8">
        <f>'[2]var Apu2024'!M121/'data-fig-2-4'!M$87*100</f>
        <v>1.1463799645507895</v>
      </c>
      <c r="M10" s="8">
        <f>'[2]var Apu2024'!N121/'data-fig-2-4'!N$87*100</f>
        <v>1.2195565910662927</v>
      </c>
      <c r="N10" s="8">
        <f>'[2]var Apu2024'!O121/'data-fig-2-4'!O$87*100</f>
        <v>1.2194736463995788</v>
      </c>
      <c r="O10" s="8">
        <f>'[2]var Apu2024'!P121/'data-fig-2-4'!P$87*100</f>
        <v>1.3299373033514865</v>
      </c>
      <c r="P10" s="8">
        <f>'[2]var Apu2024'!Q121/'data-fig-2-4'!Q$87*100</f>
        <v>1.282705192704497</v>
      </c>
      <c r="Q10" s="8">
        <f>'[2]var Apu2024'!R121/'data-fig-2-4'!R$87*100</f>
        <v>1.0676404318145569</v>
      </c>
      <c r="R10" s="8">
        <f>'[2]var Apu2024'!S121/'data-fig-2-4'!S$87*100</f>
        <v>0.98647865229845866</v>
      </c>
      <c r="S10" s="8">
        <f>'[2]var Apu2024'!T121/'data-fig-2-4'!T$87*100</f>
        <v>0.81899683803453949</v>
      </c>
      <c r="T10" s="8">
        <f>'[2]var Apu2024'!U121/'data-fig-2-4'!U$87*100</f>
        <v>0.7397106916423275</v>
      </c>
      <c r="U10" s="8">
        <f>'[2]var Apu2024'!V121/'data-fig-2-4'!V$87*100</f>
        <v>0.49090115370688125</v>
      </c>
      <c r="V10" s="8">
        <f>'[2]var Apu2024'!W121/'data-fig-2-4'!W$87*100</f>
        <v>0.48175839586189889</v>
      </c>
      <c r="W10" s="8">
        <f>'[2]var Apu2024'!X121/'data-fig-2-4'!X$87*100</f>
        <v>0.54797053789275396</v>
      </c>
      <c r="X10" s="8">
        <f>'[2]var Apu2024'!Y121/'data-fig-2-4'!Y$87*100</f>
        <v>0.7193673367867488</v>
      </c>
      <c r="Y10" s="8">
        <f>'[2]var Apu2024'!Z121/'data-fig-2-4'!Z$87*100</f>
        <v>0.66428289929029449</v>
      </c>
      <c r="Z10" s="8">
        <f>'[2]var Apu2024'!AA121/'data-fig-2-4'!AA$87*100</f>
        <v>0.58175413253248698</v>
      </c>
      <c r="AA10" s="8">
        <f>'[2]var Apu2024'!AB121/'data-fig-2-4'!AB$87*100</f>
        <v>0.68796835136006418</v>
      </c>
      <c r="AB10" s="8">
        <f>'[2]var Apu2024'!AC121/'data-fig-2-4'!AC$87*100</f>
        <v>0.7789008718784417</v>
      </c>
      <c r="AC10" s="8">
        <f>'[2]var Apu2024'!AD121/'data-fig-2-4'!AD$87*100</f>
        <v>0.87625308731657736</v>
      </c>
      <c r="AD10" s="8">
        <f>'[2]var Apu2024'!AE121/'data-fig-2-4'!AE$87*100</f>
        <v>0.78959015092461038</v>
      </c>
      <c r="AE10" s="8">
        <f>'[2]var Apu2024'!AF121/'data-fig-2-4'!AF$87*100</f>
        <v>0.87002470746322258</v>
      </c>
      <c r="AF10" s="8">
        <f>'[2]var Apu2024'!AG121/'data-fig-2-4'!AG$87*100</f>
        <v>0.72653266331658284</v>
      </c>
      <c r="AG10" s="8">
        <f>'[2]var Apu2024'!AH121/'data-fig-2-4'!AH$87*100</f>
        <v>0.81540829820646366</v>
      </c>
      <c r="AH10" s="8">
        <f>'[2]var Apu2024'!AI121/'data-fig-2-4'!AI$87*100</f>
        <v>0.56591059955162004</v>
      </c>
      <c r="AI10" s="8">
        <f>'[2]var Apu2024'!AJ121/'data-fig-2-4'!AJ$87*100</f>
        <v>0.53318371537154818</v>
      </c>
      <c r="AJ10" s="8">
        <f>'[2]var Apu2024'!AK121/'data-fig-2-4'!AK$87*100</f>
        <v>0.52224622381885255</v>
      </c>
      <c r="AK10" s="8">
        <f>'[2]var Apu2024'!AL121/'data-fig-2-4'!AL$87*100</f>
        <v>0.51944205490409157</v>
      </c>
      <c r="AL10" s="8">
        <f>'[2]var Apu2024'!AM121/'data-fig-2-4'!AM$87*100</f>
        <v>0.33732129284363471</v>
      </c>
      <c r="AM10" s="8">
        <f>'[2]var Apu2024'!AN121/'data-fig-2-4'!AN$87*100</f>
        <v>0.16198767876108056</v>
      </c>
      <c r="AN10" s="8">
        <f>'[2]var Apu2024'!AO121/'data-fig-2-4'!AO$87*100</f>
        <v>-9.4093651859764591E-4</v>
      </c>
      <c r="AO10" s="8">
        <f>'[2]var Apu2024'!AP121/'data-fig-2-4'!AP$87*100</f>
        <v>9.6784849200216072E-2</v>
      </c>
      <c r="AP10" s="8">
        <f>'[2]var Apu2024'!AQ121/'data-fig-2-4'!AQ$87*100</f>
        <v>0.14027561781347483</v>
      </c>
      <c r="AQ10" s="8">
        <f>'[2]var Apu2024'!AR121/'data-fig-2-4'!AR$87*100</f>
        <v>0.37710606046278122</v>
      </c>
      <c r="AR10" s="8">
        <f>'[2]var Apu2024'!AS121/'data-fig-2-4'!AS$87*100</f>
        <v>0.17271455167546942</v>
      </c>
      <c r="AS10" s="8">
        <f>'[2]var Apu2024'!AT121/'data-fig-2-4'!AT$87*100</f>
        <v>0.23316436093906864</v>
      </c>
      <c r="AT10" s="8">
        <f>'[2]var Apu2024'!AU121/'data-fig-2-4'!AU$87*100</f>
        <v>0.1380182419196406</v>
      </c>
      <c r="AU10" s="8">
        <f>'[2]var Apu2024'!AV121/'data-fig-2-4'!AV$87*100</f>
        <v>0.24022285888552133</v>
      </c>
      <c r="AV10" s="8">
        <f>'[2]var Apu2024'!AW121/'data-fig-2-4'!AW$87*100</f>
        <v>0.39973971711359968</v>
      </c>
    </row>
    <row r="11" spans="1:48" s="9" customFormat="1" ht="12.75" customHeight="1" x14ac:dyDescent="0.2">
      <c r="A11" s="7" t="s">
        <v>9</v>
      </c>
      <c r="B11" s="7" t="s">
        <v>10</v>
      </c>
      <c r="C11" s="8">
        <f>'[2]var Apu2024'!D122/'data-fig-2-4'!D$87*100</f>
        <v>7.9089256789128273E-2</v>
      </c>
      <c r="D11" s="8">
        <f>'[2]var Apu2024'!E122/'data-fig-2-4'!E$87*100</f>
        <v>8.0238525220376555E-2</v>
      </c>
      <c r="E11" s="8">
        <f>'[2]var Apu2024'!F122/'data-fig-2-4'!F$87*100</f>
        <v>7.7668364011016233E-2</v>
      </c>
      <c r="F11" s="8">
        <f>'[2]var Apu2024'!G122/'data-fig-2-4'!G$87*100</f>
        <v>7.3715884823677483E-2</v>
      </c>
      <c r="G11" s="8">
        <f>'[2]var Apu2024'!H122/'data-fig-2-4'!H$87*100</f>
        <v>6.7190817254975152E-2</v>
      </c>
      <c r="H11" s="8">
        <f>'[2]var Apu2024'!I122/'data-fig-2-4'!I$87*100</f>
        <v>5.9327921864412117E-2</v>
      </c>
      <c r="I11" s="8">
        <f>'[2]var Apu2024'!J122/'data-fig-2-4'!J$87*100</f>
        <v>5.4430263226353859E-2</v>
      </c>
      <c r="J11" s="8">
        <f>'[2]var Apu2024'!K122/'data-fig-2-4'!K$87*100</f>
        <v>5.5094235904851629E-2</v>
      </c>
      <c r="K11" s="8">
        <f>'[2]var Apu2024'!L122/'data-fig-2-4'!L$87*100</f>
        <v>6.6329872712620808E-2</v>
      </c>
      <c r="L11" s="8">
        <f>'[2]var Apu2024'!M122/'data-fig-2-4'!M$87*100</f>
        <v>9.2381470107295388E-2</v>
      </c>
      <c r="M11" s="8">
        <f>'[2]var Apu2024'!N122/'data-fig-2-4'!N$87*100</f>
        <v>0.10173084001763603</v>
      </c>
      <c r="N11" s="8">
        <f>'[2]var Apu2024'!O122/'data-fig-2-4'!O$87*100</f>
        <v>9.4638281568045213E-2</v>
      </c>
      <c r="O11" s="8">
        <f>'[2]var Apu2024'!P122/'data-fig-2-4'!P$87*100</f>
        <v>8.7271075041118973E-2</v>
      </c>
      <c r="P11" s="8">
        <f>'[2]var Apu2024'!Q122/'data-fig-2-4'!Q$87*100</f>
        <v>7.7399242771463567E-2</v>
      </c>
      <c r="Q11" s="8">
        <f>'[2]var Apu2024'!R122/'data-fig-2-4'!R$87*100</f>
        <v>7.6486620569085131E-2</v>
      </c>
      <c r="R11" s="8">
        <f>'[2]var Apu2024'!S122/'data-fig-2-4'!S$87*100</f>
        <v>8.056540717501022E-2</v>
      </c>
      <c r="S11" s="8">
        <f>'[2]var Apu2024'!T122/'data-fig-2-4'!T$87*100</f>
        <v>7.0357438857408375E-2</v>
      </c>
      <c r="T11" s="8">
        <f>'[2]var Apu2024'!U122/'data-fig-2-4'!U$87*100</f>
        <v>6.3513754095915406E-2</v>
      </c>
      <c r="U11" s="8">
        <f>'[2]var Apu2024'!V122/'data-fig-2-4'!V$87*100</f>
        <v>5.9782781473385817E-2</v>
      </c>
      <c r="V11" s="8">
        <f>'[2]var Apu2024'!W122/'data-fig-2-4'!W$87*100</f>
        <v>5.9866985363042018E-2</v>
      </c>
      <c r="W11" s="8">
        <f>'[2]var Apu2024'!X122/'data-fig-2-4'!X$87*100</f>
        <v>6.7519718338126131E-2</v>
      </c>
      <c r="X11" s="8">
        <f>'[2]var Apu2024'!Y122/'data-fig-2-4'!Y$87*100</f>
        <v>5.3477496357354541E-2</v>
      </c>
      <c r="Y11" s="8">
        <f>'[2]var Apu2024'!Z122/'data-fig-2-4'!Z$87*100</f>
        <v>5.2154442506262777E-2</v>
      </c>
      <c r="Z11" s="8">
        <f>'[2]var Apu2024'!AA122/'data-fig-2-4'!AA$87*100</f>
        <v>4.998954591245177E-2</v>
      </c>
      <c r="AA11" s="8">
        <f>'[2]var Apu2024'!AB122/'data-fig-2-4'!AB$87*100</f>
        <v>6.3612878649187909E-2</v>
      </c>
      <c r="AB11" s="8">
        <f>'[2]var Apu2024'!AC122/'data-fig-2-4'!AC$87*100</f>
        <v>4.9230355614147209E-2</v>
      </c>
      <c r="AC11" s="8">
        <f>'[2]var Apu2024'!AD122/'data-fig-2-4'!AD$87*100</f>
        <v>6.0384280110416973E-2</v>
      </c>
      <c r="AD11" s="8">
        <f>'[2]var Apu2024'!AE122/'data-fig-2-4'!AE$87*100</f>
        <v>5.8937574382956645E-2</v>
      </c>
      <c r="AE11" s="8">
        <f>'[2]var Apu2024'!AF122/'data-fig-2-4'!AF$87*100</f>
        <v>6.2800715835275328E-2</v>
      </c>
      <c r="AF11" s="8">
        <f>'[2]var Apu2024'!AG122/'data-fig-2-4'!AG$87*100</f>
        <v>6.2060301507537691E-2</v>
      </c>
      <c r="AG11" s="8">
        <f>'[2]var Apu2024'!AH122/'data-fig-2-4'!AH$87*100</f>
        <v>5.2018761881147207E-2</v>
      </c>
      <c r="AH11" s="8">
        <f>'[2]var Apu2024'!AI122/'data-fig-2-4'!AI$87*100</f>
        <v>4.9948022995127933E-2</v>
      </c>
      <c r="AI11" s="8">
        <f>'[2]var Apu2024'!AJ122/'data-fig-2-4'!AJ$87*100</f>
        <v>4.1122309289229012E-2</v>
      </c>
      <c r="AJ11" s="8">
        <f>'[2]var Apu2024'!AK122/'data-fig-2-4'!AK$87*100</f>
        <v>3.9170861093326743E-2</v>
      </c>
      <c r="AK11" s="8">
        <f>'[2]var Apu2024'!AL122/'data-fig-2-4'!AL$87*100</f>
        <v>3.7210802734640294E-2</v>
      </c>
      <c r="AL11" s="8">
        <f>'[2]var Apu2024'!AM122/'data-fig-2-4'!AM$87*100</f>
        <v>3.5426861175456743E-2</v>
      </c>
      <c r="AM11" s="8">
        <f>'[2]var Apu2024'!AN122/'data-fig-2-4'!AN$87*100</f>
        <v>3.1707066678416759E-2</v>
      </c>
      <c r="AN11" s="8">
        <f>'[2]var Apu2024'!AO122/'data-fig-2-4'!AO$87*100</f>
        <v>3.1947035131433141E-2</v>
      </c>
      <c r="AO11" s="8">
        <f>'[2]var Apu2024'!AP122/'data-fig-2-4'!AP$87*100</f>
        <v>3.8094307191969566E-2</v>
      </c>
      <c r="AP11" s="8">
        <f>'[2]var Apu2024'!AQ122/'data-fig-2-4'!AQ$87*100</f>
        <v>4.1309980669646258E-2</v>
      </c>
      <c r="AQ11" s="8">
        <f>'[2]var Apu2024'!AR122/'data-fig-2-4'!AR$87*100</f>
        <v>4.4568574960930557E-2</v>
      </c>
      <c r="AR11" s="8">
        <f>'[2]var Apu2024'!AS122/'data-fig-2-4'!AS$87*100</f>
        <v>4.7103968638764329E-2</v>
      </c>
      <c r="AS11" s="8">
        <f>'[2]var Apu2024'!AT122/'data-fig-2-4'!AT$87*100</f>
        <v>3.8674663151658101E-2</v>
      </c>
      <c r="AT11" s="8">
        <f>'[2]var Apu2024'!AU122/'data-fig-2-4'!AU$87*100</f>
        <v>3.5003807464740924E-2</v>
      </c>
      <c r="AU11" s="8">
        <f>'[2]var Apu2024'!AV122/'data-fig-2-4'!AV$87*100</f>
        <v>4.2737733951945515E-2</v>
      </c>
      <c r="AV11" s="8">
        <f>'[2]var Apu2024'!AW122/'data-fig-2-4'!AW$87*100</f>
        <v>3.9008185211822324E-2</v>
      </c>
    </row>
    <row r="12" spans="1:48" s="9" customFormat="1" ht="12.75" customHeight="1" x14ac:dyDescent="0.2">
      <c r="A12" s="7" t="s">
        <v>11</v>
      </c>
      <c r="B12" s="7" t="s">
        <v>12</v>
      </c>
      <c r="C12" s="8">
        <f>'[2]var Apu2024'!D123/'data-fig-2-4'!D$87*100</f>
        <v>1.0915331401730333</v>
      </c>
      <c r="D12" s="8">
        <f>'[2]var Apu2024'!E123/'data-fig-2-4'!E$87*100</f>
        <v>1.0862374166323958</v>
      </c>
      <c r="E12" s="8">
        <f>'[2]var Apu2024'!F123/'data-fig-2-4'!F$87*100</f>
        <v>1.0378237007390385</v>
      </c>
      <c r="F12" s="8">
        <f>'[2]var Apu2024'!G123/'data-fig-2-4'!G$87*100</f>
        <v>1.027879105948889</v>
      </c>
      <c r="G12" s="8">
        <f>'[2]var Apu2024'!H123/'data-fig-2-4'!H$87*100</f>
        <v>0.76165146318891941</v>
      </c>
      <c r="H12" s="8">
        <f>'[2]var Apu2024'!I123/'data-fig-2-4'!I$87*100</f>
        <v>0.65475152322652408</v>
      </c>
      <c r="I12" s="8">
        <f>'[2]var Apu2024'!J123/'data-fig-2-4'!J$87*100</f>
        <v>0.76642613292990891</v>
      </c>
      <c r="J12" s="8">
        <f>'[2]var Apu2024'!K123/'data-fig-2-4'!K$87*100</f>
        <v>0.77094788085283406</v>
      </c>
      <c r="K12" s="8">
        <f>'[2]var Apu2024'!L123/'data-fig-2-4'!L$87*100</f>
        <v>0.79843258858513566</v>
      </c>
      <c r="L12" s="8">
        <f>'[2]var Apu2024'!M123/'data-fig-2-4'!M$87*100</f>
        <v>1.0539984944434944</v>
      </c>
      <c r="M12" s="8">
        <f>'[2]var Apu2024'!N123/'data-fig-2-4'!N$87*100</f>
        <v>1.117724626953212</v>
      </c>
      <c r="N12" s="8">
        <f>'[2]var Apu2024'!O123/'data-fig-2-4'!O$87*100</f>
        <v>1.1248353648315337</v>
      </c>
      <c r="O12" s="8">
        <f>'[2]var Apu2024'!P123/'data-fig-2-4'!P$87*100</f>
        <v>1.2426662283103673</v>
      </c>
      <c r="P12" s="8">
        <f>'[2]var Apu2024'!Q123/'data-fig-2-4'!Q$87*100</f>
        <v>1.2053951195675625</v>
      </c>
      <c r="Q12" s="8">
        <f>'[2]var Apu2024'!R123/'data-fig-2-4'!R$87*100</f>
        <v>0.9911538112454723</v>
      </c>
      <c r="R12" s="8">
        <f>'[2]var Apu2024'!S123/'data-fig-2-4'!S$87*100</f>
        <v>0.90582799072432141</v>
      </c>
      <c r="S12" s="8">
        <f>'[2]var Apu2024'!T123/'data-fig-2-4'!T$87*100</f>
        <v>0.7486393991771314</v>
      </c>
      <c r="T12" s="8">
        <f>'[2]var Apu2024'!U123/'data-fig-2-4'!U$87*100</f>
        <v>0.67619693754641252</v>
      </c>
      <c r="U12" s="8">
        <f>'[2]var Apu2024'!V123/'data-fig-2-4'!V$87*100</f>
        <v>0.43104083295791407</v>
      </c>
      <c r="V12" s="8">
        <f>'[2]var Apu2024'!W123/'data-fig-2-4'!W$87*100</f>
        <v>0.42196568715563493</v>
      </c>
      <c r="W12" s="8">
        <f>'[2]var Apu2024'!X123/'data-fig-2-4'!X$87*100</f>
        <v>0.48037914257125397</v>
      </c>
      <c r="X12" s="8">
        <f>'[2]var Apu2024'!Y123/'data-fig-2-4'!Y$87*100</f>
        <v>0.66588984042939425</v>
      </c>
      <c r="Y12" s="8">
        <f>'[2]var Apu2024'!Z123/'data-fig-2-4'!Z$87*100</f>
        <v>0.61219381322827515</v>
      </c>
      <c r="Z12" s="8">
        <f>'[2]var Apu2024'!AA123/'data-fig-2-4'!AA$87*100</f>
        <v>0.53176458662003523</v>
      </c>
      <c r="AA12" s="8">
        <f>'[2]var Apu2024'!AB123/'data-fig-2-4'!AB$87*100</f>
        <v>0.62435547271087621</v>
      </c>
      <c r="AB12" s="8">
        <f>'[2]var Apu2024'!AC123/'data-fig-2-4'!AC$87*100</f>
        <v>0.72972947477401195</v>
      </c>
      <c r="AC12" s="8">
        <f>'[2]var Apu2024'!AD123/'data-fig-2-4'!AD$87*100</f>
        <v>0.81592555934912081</v>
      </c>
      <c r="AD12" s="8">
        <f>'[2]var Apu2024'!AE123/'data-fig-2-4'!AE$87*100</f>
        <v>0.73065257654165361</v>
      </c>
      <c r="AE12" s="8">
        <f>'[2]var Apu2024'!AF123/'data-fig-2-4'!AF$87*100</f>
        <v>0.80722399162794722</v>
      </c>
      <c r="AF12" s="8">
        <f>'[2]var Apu2024'!AG123/'data-fig-2-4'!AG$87*100</f>
        <v>0.66447236180904523</v>
      </c>
      <c r="AG12" s="8">
        <f>'[2]var Apu2024'!AH123/'data-fig-2-4'!AH$87*100</f>
        <v>0.76333787916356732</v>
      </c>
      <c r="AH12" s="8">
        <f>'[2]var Apu2024'!AI123/'data-fig-2-4'!AI$87*100</f>
        <v>0.51596257655649203</v>
      </c>
      <c r="AI12" s="8">
        <f>'[2]var Apu2024'!AJ123/'data-fig-2-4'!AJ$87*100</f>
        <v>0.49206140608231924</v>
      </c>
      <c r="AJ12" s="8">
        <f>'[2]var Apu2024'!AK123/'data-fig-2-4'!AK$87*100</f>
        <v>0.48302747658727002</v>
      </c>
      <c r="AK12" s="8">
        <f>'[2]var Apu2024'!AL123/'data-fig-2-4'!AL$87*100</f>
        <v>0.48218409018879904</v>
      </c>
      <c r="AL12" s="8">
        <f>'[2]var Apu2024'!AM123/'data-fig-2-4'!AM$87*100</f>
        <v>0.30189443166817775</v>
      </c>
      <c r="AM12" s="8">
        <f>'[2]var Apu2024'!AN123/'data-fig-2-4'!AN$87*100</f>
        <v>0.13028061208266378</v>
      </c>
      <c r="AN12" s="8">
        <f>'[2]var Apu2024'!AO123/'data-fig-2-4'!AO$87*100</f>
        <v>-3.2887971650030837E-2</v>
      </c>
      <c r="AO12" s="8">
        <f>'[2]var Apu2024'!AP123/'data-fig-2-4'!AP$87*100</f>
        <v>5.869054200824661E-2</v>
      </c>
      <c r="AP12" s="8">
        <f>'[2]var Apu2024'!AQ123/'data-fig-2-4'!AQ$87*100</f>
        <v>9.8923180843037722E-2</v>
      </c>
      <c r="AQ12" s="8">
        <f>'[2]var Apu2024'!AR123/'data-fig-2-4'!AR$87*100</f>
        <v>0.33253748550185086</v>
      </c>
      <c r="AR12" s="8">
        <f>'[2]var Apu2024'!AS123/'data-fig-2-4'!AS$87*100</f>
        <v>0.12561058303670483</v>
      </c>
      <c r="AS12" s="8">
        <f>'[2]var Apu2024'!AT123/'data-fig-2-4'!AT$87*100</f>
        <v>0.19448969778741057</v>
      </c>
      <c r="AT12" s="8">
        <f>'[2]var Apu2024'!AU123/'data-fig-2-4'!AU$87*100</f>
        <v>0.10301443445489961</v>
      </c>
      <c r="AU12" s="8">
        <f>'[2]var Apu2024'!AV123/'data-fig-2-4'!AV$87*100</f>
        <v>0.19744974601474152</v>
      </c>
      <c r="AV12" s="8">
        <f>'[2]var Apu2024'!AW123/'data-fig-2-4'!AW$87*100</f>
        <v>0.36073153190177748</v>
      </c>
    </row>
    <row r="13" spans="1:48" s="9" customFormat="1" ht="12.75" customHeight="1" x14ac:dyDescent="0.2">
      <c r="A13" s="7" t="s">
        <v>13</v>
      </c>
      <c r="B13" s="7" t="s">
        <v>14</v>
      </c>
      <c r="C13" s="8">
        <f>'[2]var Apu2024'!D124/'data-fig-2-4'!D$87*100</f>
        <v>0.2162280001318154</v>
      </c>
      <c r="D13" s="8">
        <f>'[2]var Apu2024'!E124/'data-fig-2-4'!E$87*100</f>
        <v>0.20428415613210071</v>
      </c>
      <c r="E13" s="8">
        <f>'[2]var Apu2024'!F124/'data-fig-2-4'!F$87*100</f>
        <v>0.16821541082998162</v>
      </c>
      <c r="F13" s="8">
        <f>'[2]var Apu2024'!G124/'data-fig-2-4'!G$87*100</f>
        <v>0.15485514914950518</v>
      </c>
      <c r="G13" s="8">
        <f>'[2]var Apu2024'!H124/'data-fig-2-4'!H$87*100</f>
        <v>4.5882618264392737E-2</v>
      </c>
      <c r="H13" s="8">
        <f>'[2]var Apu2024'!I124/'data-fig-2-4'!I$87*100</f>
        <v>1.7298020591792383E-2</v>
      </c>
      <c r="I13" s="8">
        <f>'[2]var Apu2024'!J124/'data-fig-2-4'!J$87*100</f>
        <v>8.1778802347438451E-2</v>
      </c>
      <c r="J13" s="8">
        <f>'[2]var Apu2024'!K124/'data-fig-2-4'!K$87*100</f>
        <v>8.096995568937744E-2</v>
      </c>
      <c r="K13" s="8">
        <f>'[2]var Apu2024'!L124/'data-fig-2-4'!L$87*100</f>
        <v>9.696178551063403E-2</v>
      </c>
      <c r="L13" s="8">
        <f>'[2]var Apu2024'!M124/'data-fig-2-4'!M$87*100</f>
        <v>0.18683280805897598</v>
      </c>
      <c r="M13" s="8">
        <f>'[2]var Apu2024'!N124/'data-fig-2-4'!N$87*100</f>
        <v>0.23248429542797733</v>
      </c>
      <c r="N13" s="8">
        <f>'[2]var Apu2024'!O124/'data-fig-2-4'!O$87*100</f>
        <v>0.24856917071768969</v>
      </c>
      <c r="O13" s="8">
        <f>'[2]var Apu2024'!P124/'data-fig-2-4'!P$87*100</f>
        <v>0.30660314194340216</v>
      </c>
      <c r="P13" s="8">
        <f>'[2]var Apu2024'!Q124/'data-fig-2-4'!Q$87*100</f>
        <v>0.32002981832578664</v>
      </c>
      <c r="Q13" s="8">
        <f>'[2]var Apu2024'!R124/'data-fig-2-4'!R$87*100</f>
        <v>0.24761221635844372</v>
      </c>
      <c r="R13" s="8">
        <f>'[2]var Apu2024'!S124/'data-fig-2-4'!S$87*100</f>
        <v>0.21049311144455046</v>
      </c>
      <c r="S13" s="8">
        <f>'[2]var Apu2024'!T124/'data-fig-2-4'!T$87*100</f>
        <v>0.15134264072723572</v>
      </c>
      <c r="T13" s="8">
        <f>'[2]var Apu2024'!U124/'data-fig-2-4'!U$87*100</f>
        <v>0.13825468694615928</v>
      </c>
      <c r="U13" s="8">
        <f>'[2]var Apu2024'!V124/'data-fig-2-4'!V$87*100</f>
        <v>3.97776483733423E-2</v>
      </c>
      <c r="V13" s="8">
        <f>'[2]var Apu2024'!W124/'data-fig-2-4'!W$87*100</f>
        <v>5.1176616520019792E-2</v>
      </c>
      <c r="W13" s="8">
        <f>'[2]var Apu2024'!X124/'data-fig-2-4'!X$87*100</f>
        <v>8.0994991212401904E-2</v>
      </c>
      <c r="X13" s="8">
        <f>'[2]var Apu2024'!Y124/'data-fig-2-4'!Y$87*100</f>
        <v>0.16484370387311448</v>
      </c>
      <c r="Y13" s="8">
        <f>'[2]var Apu2024'!Z124/'data-fig-2-4'!Z$87*100</f>
        <v>0.13188930448325606</v>
      </c>
      <c r="Z13" s="8">
        <f>'[2]var Apu2024'!AA124/'data-fig-2-4'!AA$87*100</f>
        <v>0.18994760284604623</v>
      </c>
      <c r="AA13" s="8">
        <f>'[2]var Apu2024'!AB124/'data-fig-2-4'!AB$87*100</f>
        <v>0.24686974708333104</v>
      </c>
      <c r="AB13" s="8">
        <f>'[2]var Apu2024'!AC124/'data-fig-2-4'!AC$87*100</f>
        <v>0.27374436061854546</v>
      </c>
      <c r="AC13" s="8">
        <f>'[2]var Apu2024'!AD124/'data-fig-2-4'!AD$87*100</f>
        <v>0.31537165843382237</v>
      </c>
      <c r="AD13" s="8">
        <f>'[2]var Apu2024'!AE124/'data-fig-2-4'!AE$87*100</f>
        <v>0.24073398948332653</v>
      </c>
      <c r="AE13" s="8">
        <f>'[2]var Apu2024'!AF124/'data-fig-2-4'!AF$87*100</f>
        <v>0.29661340560489946</v>
      </c>
      <c r="AF13" s="8">
        <f>'[2]var Apu2024'!AG124/'data-fig-2-4'!AG$87*100</f>
        <v>0.2379396984924623</v>
      </c>
      <c r="AG13" s="8">
        <f>'[2]var Apu2024'!AH124/'data-fig-2-4'!AH$87*100</f>
        <v>0.44099718985040104</v>
      </c>
      <c r="AH13" s="8">
        <f>'[2]var Apu2024'!AI124/'data-fig-2-4'!AI$87*100</f>
        <v>0.31221271745801132</v>
      </c>
      <c r="AI13" s="8">
        <f>'[2]var Apu2024'!AJ124/'data-fig-2-4'!AJ$87*100</f>
        <v>0.26438541302461871</v>
      </c>
      <c r="AJ13" s="8">
        <f>'[2]var Apu2024'!AK124/'data-fig-2-4'!AK$87*100</f>
        <v>0.23995743880031814</v>
      </c>
      <c r="AK13" s="8">
        <f>'[2]var Apu2024'!AL124/'data-fig-2-4'!AL$87*100</f>
        <v>0.20553191168258861</v>
      </c>
      <c r="AL13" s="8">
        <f>'[2]var Apu2024'!AM124/'data-fig-2-4'!AM$87*100</f>
        <v>9.2629866376194303E-2</v>
      </c>
      <c r="AM13" s="8">
        <f>'[2]var Apu2024'!AN124/'data-fig-2-4'!AN$87*100</f>
        <v>-4.3744849872944483E-2</v>
      </c>
      <c r="AN13" s="8">
        <f>'[2]var Apu2024'!AO124/'data-fig-2-4'!AO$87*100</f>
        <v>-0.11448060976270924</v>
      </c>
      <c r="AO13" s="8">
        <f>'[2]var Apu2024'!AP124/'data-fig-2-4'!AP$87*100</f>
        <v>-9.3773958941056682E-2</v>
      </c>
      <c r="AP13" s="8">
        <f>'[2]var Apu2024'!AQ124/'data-fig-2-4'!AQ$87*100</f>
        <v>-6.7547974558486365E-2</v>
      </c>
      <c r="AQ13" s="8">
        <f>'[2]var Apu2024'!AR124/'data-fig-2-4'!AR$87*100</f>
        <v>3.7003429395606482E-2</v>
      </c>
      <c r="AR13" s="8">
        <f>'[2]var Apu2024'!AS124/'data-fig-2-4'!AS$87*100</f>
        <v>-0.11594823049541998</v>
      </c>
      <c r="AS13" s="8">
        <f>'[2]var Apu2024'!AT124/'data-fig-2-4'!AT$87*100</f>
        <v>-2.4839500147920662E-2</v>
      </c>
      <c r="AT13" s="8">
        <f>'[2]var Apu2024'!AU124/'data-fig-2-4'!AU$87*100</f>
        <v>-2.6601386512494156E-2</v>
      </c>
      <c r="AU13" s="8">
        <f>'[2]var Apu2024'!AV124/'data-fig-2-4'!AV$87*100</f>
        <v>4.9742759881155098E-2</v>
      </c>
      <c r="AV13" s="8">
        <f>'[2]var Apu2024'!AW124/'data-fig-2-4'!AW$87*100</f>
        <v>0.12500428096852639</v>
      </c>
    </row>
    <row r="14" spans="1:48" s="9" customFormat="1" ht="12.75" customHeight="1" x14ac:dyDescent="0.2">
      <c r="A14" s="7" t="s">
        <v>15</v>
      </c>
      <c r="B14" s="7" t="s">
        <v>16</v>
      </c>
      <c r="C14" s="8">
        <f>'[2]var Apu2024'!D125/'data-fig-2-4'!D$87*100</f>
        <v>0.87505164883356024</v>
      </c>
      <c r="D14" s="8">
        <f>'[2]var Apu2024'!E125/'data-fig-2-4'!E$87*100</f>
        <v>0.88195326050029499</v>
      </c>
      <c r="E14" s="8">
        <f>'[2]var Apu2024'!F125/'data-fig-2-4'!F$87*100</f>
        <v>0.86960828990905681</v>
      </c>
      <c r="F14" s="8">
        <f>'[2]var Apu2024'!G125/'data-fig-2-4'!G$87*100</f>
        <v>0.87302395679938416</v>
      </c>
      <c r="G14" s="8">
        <f>'[2]var Apu2024'!H125/'data-fig-2-4'!H$87*100</f>
        <v>0.71561331062532552</v>
      </c>
      <c r="H14" s="8">
        <f>'[2]var Apu2024'!I125/'data-fig-2-4'!I$87*100</f>
        <v>0.63759646148259752</v>
      </c>
      <c r="I14" s="8">
        <f>'[2]var Apu2024'!J125/'data-fig-2-4'!J$87*100</f>
        <v>0.68478073809037843</v>
      </c>
      <c r="J14" s="8">
        <f>'[2]var Apu2024'!K125/'data-fig-2-4'!K$87*100</f>
        <v>0.68985411789176043</v>
      </c>
      <c r="K14" s="8">
        <f>'[2]var Apu2024'!L125/'data-fig-2-4'!L$87*100</f>
        <v>0.7014708030745016</v>
      </c>
      <c r="L14" s="8">
        <f>'[2]var Apu2024'!M125/'data-fig-2-4'!M$87*100</f>
        <v>0.86716568638451841</v>
      </c>
      <c r="M14" s="8">
        <f>'[2]var Apu2024'!N125/'data-fig-2-4'!N$87*100</f>
        <v>0.88524033152523429</v>
      </c>
      <c r="N14" s="8">
        <f>'[2]var Apu2024'!O125/'data-fig-2-4'!O$87*100</f>
        <v>0.87617040637946297</v>
      </c>
      <c r="O14" s="8">
        <f>'[2]var Apu2024'!P125/'data-fig-2-4'!P$87*100</f>
        <v>0.93606308636696511</v>
      </c>
      <c r="P14" s="8">
        <f>'[2]var Apu2024'!Q125/'data-fig-2-4'!Q$87*100</f>
        <v>0.88536530124177626</v>
      </c>
      <c r="Q14" s="8">
        <f>'[2]var Apu2024'!R125/'data-fig-2-4'!R$87*100</f>
        <v>0.74354159488702809</v>
      </c>
      <c r="R14" s="8">
        <f>'[2]var Apu2024'!S125/'data-fig-2-4'!S$87*100</f>
        <v>0.69542013367889766</v>
      </c>
      <c r="S14" s="8">
        <f>'[2]var Apu2024'!T125/'data-fig-2-4'!T$87*100</f>
        <v>0.59737914420968163</v>
      </c>
      <c r="T14" s="8">
        <f>'[2]var Apu2024'!U125/'data-fig-2-4'!U$87*100</f>
        <v>0.53794225060025314</v>
      </c>
      <c r="U14" s="8">
        <f>'[2]var Apu2024'!V125/'data-fig-2-4'!V$87*100</f>
        <v>0.39134072386015323</v>
      </c>
      <c r="V14" s="8">
        <f>'[2]var Apu2024'!W125/'data-fig-2-4'!W$87*100</f>
        <v>0.37071479397883711</v>
      </c>
      <c r="W14" s="8">
        <f>'[2]var Apu2024'!X125/'data-fig-2-4'!X$87*100</f>
        <v>0.39938415135885241</v>
      </c>
      <c r="X14" s="8">
        <f>'[2]var Apu2024'!Y125/'data-fig-2-4'!Y$87*100</f>
        <v>0.50104613655627983</v>
      </c>
      <c r="Y14" s="8">
        <f>'[2]var Apu2024'!Z125/'data-fig-2-4'!Z$87*100</f>
        <v>0.48023915230077563</v>
      </c>
      <c r="Z14" s="8">
        <f>'[2]var Apu2024'!AA125/'data-fig-2-4'!AA$87*100</f>
        <v>0.34188034188034194</v>
      </c>
      <c r="AA14" s="8">
        <f>'[2]var Apu2024'!AB125/'data-fig-2-4'!AB$87*100</f>
        <v>0.37754736601383332</v>
      </c>
      <c r="AB14" s="8">
        <f>'[2]var Apu2024'!AC125/'data-fig-2-4'!AC$87*100</f>
        <v>0.4559851141554665</v>
      </c>
      <c r="AC14" s="8">
        <f>'[2]var Apu2024'!AD125/'data-fig-2-4'!AD$87*100</f>
        <v>0.5005539009152985</v>
      </c>
      <c r="AD14" s="8">
        <f>'[2]var Apu2024'!AE125/'data-fig-2-4'!AE$87*100</f>
        <v>0.48991858705832708</v>
      </c>
      <c r="AE14" s="8">
        <f>'[2]var Apu2024'!AF125/'data-fig-2-4'!AF$87*100</f>
        <v>0.51055898313411174</v>
      </c>
      <c r="AF14" s="8">
        <f>'[2]var Apu2024'!AG125/'data-fig-2-4'!AG$87*100</f>
        <v>0.42653266331658285</v>
      </c>
      <c r="AG14" s="8">
        <f>'[2]var Apu2024'!AH125/'data-fig-2-4'!AH$87*100</f>
        <v>0.32228903215141735</v>
      </c>
      <c r="AH14" s="8">
        <f>'[2]var Apu2024'!AI125/'data-fig-2-4'!AI$87*100</f>
        <v>0.20369976078053192</v>
      </c>
      <c r="AI14" s="8">
        <f>'[2]var Apu2024'!AJ125/'data-fig-2-4'!AJ$87*100</f>
        <v>0.2276759930577007</v>
      </c>
      <c r="AJ14" s="8">
        <f>'[2]var Apu2024'!AK125/'data-fig-2-4'!AK$87*100</f>
        <v>0.24302215164869581</v>
      </c>
      <c r="AK14" s="8">
        <f>'[2]var Apu2024'!AL125/'data-fig-2-4'!AL$87*100</f>
        <v>0.27665217850621032</v>
      </c>
      <c r="AL14" s="8">
        <f>'[2]var Apu2024'!AM125/'data-fig-2-4'!AM$87*100</f>
        <v>0.20931099630269856</v>
      </c>
      <c r="AM14" s="8">
        <f>'[2]var Apu2024'!AN125/'data-fig-2-4'!AN$87*100</f>
        <v>0.17402546195560825</v>
      </c>
      <c r="AN14" s="8">
        <f>'[2]var Apu2024'!AO125/'data-fig-2-4'!AO$87*100</f>
        <v>8.159263811267857E-2</v>
      </c>
      <c r="AO14" s="8">
        <f>'[2]var Apu2024'!AP125/'data-fig-2-4'!AP$87*100</f>
        <v>0.15246450094930314</v>
      </c>
      <c r="AP14" s="8">
        <f>'[2]var Apu2024'!AQ125/'data-fig-2-4'!AQ$87*100</f>
        <v>0.16651361170231513</v>
      </c>
      <c r="AQ14" s="8">
        <f>'[2]var Apu2024'!AR125/'data-fig-2-4'!AR$87*100</f>
        <v>0.29553405610624423</v>
      </c>
      <c r="AR14" s="8">
        <f>'[2]var Apu2024'!AS125/'data-fig-2-4'!AS$87*100</f>
        <v>0.2415156780297083</v>
      </c>
      <c r="AS14" s="8">
        <f>'[2]var Apu2024'!AT125/'data-fig-2-4'!AT$87*100</f>
        <v>0.21932919793533137</v>
      </c>
      <c r="AT14" s="8">
        <f>'[2]var Apu2024'!AU125/'data-fig-2-4'!AU$87*100</f>
        <v>0.12961582096739377</v>
      </c>
      <c r="AU14" s="8">
        <f>'[2]var Apu2024'!AV125/'data-fig-2-4'!AV$87*100</f>
        <v>0.14770698613358646</v>
      </c>
      <c r="AV14" s="8">
        <f>'[2]var Apu2024'!AW125/'data-fig-2-4'!AW$87*100</f>
        <v>0.23569300318504049</v>
      </c>
    </row>
    <row r="15" spans="1:48" s="9" customFormat="1" ht="12.75" customHeight="1" x14ac:dyDescent="0.2">
      <c r="A15" s="7" t="s">
        <v>17</v>
      </c>
      <c r="B15" s="7" t="s">
        <v>18</v>
      </c>
      <c r="C15" s="8">
        <f>'[2]var Apu2024'!D126/'data-fig-2-4'!D$87*100</f>
        <v>8.2891624903990199E-2</v>
      </c>
      <c r="D15" s="8">
        <f>'[2]var Apu2024'!E126/'data-fig-2-4'!E$87*100</f>
        <v>6.9063243156257309E-2</v>
      </c>
      <c r="E15" s="8">
        <f>'[2]var Apu2024'!F126/'data-fig-2-4'!F$87*100</f>
        <v>5.7855005844940674E-2</v>
      </c>
      <c r="F15" s="8">
        <f>'[2]var Apu2024'!G126/'data-fig-2-4'!G$87*100</f>
        <v>7.8549713336705518E-2</v>
      </c>
      <c r="G15" s="8">
        <f>'[2]var Apu2024'!H126/'data-fig-2-4'!H$87*100</f>
        <v>7.2634517727021758E-2</v>
      </c>
      <c r="H15" s="8">
        <f>'[2]var Apu2024'!I126/'data-fig-2-4'!I$87*100</f>
        <v>9.7497934244648393E-2</v>
      </c>
      <c r="I15" s="8">
        <f>'[2]var Apu2024'!J126/'data-fig-2-4'!J$87*100</f>
        <v>0.1202001646248648</v>
      </c>
      <c r="J15" s="8">
        <f>'[2]var Apu2024'!K126/'data-fig-2-4'!K$87*100</f>
        <v>0.12628341713022168</v>
      </c>
      <c r="K15" s="8">
        <f>'[2]var Apu2024'!L126/'data-fig-2-4'!L$87*100</f>
        <v>0.13148159493301032</v>
      </c>
      <c r="L15" s="8">
        <f>'[2]var Apu2024'!M126/'data-fig-2-4'!M$87*100</f>
        <v>0.15578479039319865</v>
      </c>
      <c r="M15" s="8">
        <f>'[2]var Apu2024'!N126/'data-fig-2-4'!N$87*100</f>
        <v>0.14076474085939295</v>
      </c>
      <c r="N15" s="8">
        <f>'[2]var Apu2024'!O126/'data-fig-2-4'!O$87*100</f>
        <v>0.15115304485260667</v>
      </c>
      <c r="O15" s="8">
        <f>'[2]var Apu2024'!P126/'data-fig-2-4'!P$87*100</f>
        <v>0.15533327853879594</v>
      </c>
      <c r="P15" s="8">
        <f>'[2]var Apu2024'!Q126/'data-fig-2-4'!Q$87*100</f>
        <v>0.13473531777382655</v>
      </c>
      <c r="Q15" s="8">
        <f>'[2]var Apu2024'!R126/'data-fig-2-4'!R$87*100</f>
        <v>0.10027854171384672</v>
      </c>
      <c r="R15" s="8">
        <f>'[2]var Apu2024'!S126/'data-fig-2-4'!S$87*100</f>
        <v>8.3378802346201042E-2</v>
      </c>
      <c r="S15" s="8">
        <f>'[2]var Apu2024'!T126/'data-fig-2-4'!T$87*100</f>
        <v>6.0800690722210018E-2</v>
      </c>
      <c r="T15" s="8">
        <f>'[2]var Apu2024'!U126/'data-fig-2-4'!U$87*100</f>
        <v>7.5703262457757742E-2</v>
      </c>
      <c r="U15" s="8">
        <f>'[2]var Apu2024'!V126/'data-fig-2-4'!V$87*100</f>
        <v>6.8001944685031568E-2</v>
      </c>
      <c r="V15" s="8">
        <f>'[2]var Apu2024'!W126/'data-fig-2-4'!W$87*100</f>
        <v>5.1770829774243542E-2</v>
      </c>
      <c r="W15" s="8">
        <f>'[2]var Apu2024'!X126/'data-fig-2-4'!X$87*100</f>
        <v>6.3004068385576331E-2</v>
      </c>
      <c r="X15" s="8">
        <f>'[2]var Apu2024'!Y126/'data-fig-2-4'!Y$87*100</f>
        <v>8.0759163280776564E-2</v>
      </c>
      <c r="Y15" s="8">
        <f>'[2]var Apu2024'!Z126/'data-fig-2-4'!Z$87*100</f>
        <v>6.5291087799193667E-2</v>
      </c>
      <c r="Z15" s="8">
        <f>'[2]var Apu2024'!AA126/'data-fig-2-4'!AA$87*100</f>
        <v>3.8078221918103311E-2</v>
      </c>
      <c r="AA15" s="8">
        <f>'[2]var Apu2024'!AB126/'data-fig-2-4'!AB$87*100</f>
        <v>5.7078997702662754E-2</v>
      </c>
      <c r="AB15" s="8">
        <f>'[2]var Apu2024'!AC126/'data-fig-2-4'!AC$87*100</f>
        <v>9.6691955936768006E-3</v>
      </c>
      <c r="AC15" s="8">
        <f>'[2]var Apu2024'!AD126/'data-fig-2-4'!AD$87*100</f>
        <v>3.2972995060293449E-2</v>
      </c>
      <c r="AD15" s="8">
        <f>'[2]var Apu2024'!AE126/'data-fig-2-4'!AE$87*100</f>
        <v>1.3217617784413058E-2</v>
      </c>
      <c r="AE15" s="8">
        <f>'[2]var Apu2024'!AF126/'data-fig-2-4'!AF$87*100</f>
        <v>-2.4356563577855365E-2</v>
      </c>
      <c r="AF15" s="8">
        <f>'[2]var Apu2024'!AG126/'data-fig-2-4'!AG$87*100</f>
        <v>2.9246231155778932E-2</v>
      </c>
      <c r="AG15" s="8">
        <f>'[2]var Apu2024'!AH126/'data-fig-2-4'!AH$87*100</f>
        <v>5.1967104719398305E-2</v>
      </c>
      <c r="AH15" s="8">
        <f>'[2]var Apu2024'!AI126/'data-fig-2-4'!AI$87*100</f>
        <v>1.5330085292386312E-2</v>
      </c>
      <c r="AI15" s="8">
        <f>'[2]var Apu2024'!AJ126/'data-fig-2-4'!AJ$87*100</f>
        <v>3.0162825917335424E-2</v>
      </c>
      <c r="AJ15" s="8">
        <f>'[2]var Apu2024'!AK126/'data-fig-2-4'!AK$87*100</f>
        <v>2.849225226226092E-2</v>
      </c>
      <c r="AK15" s="8">
        <f>'[2]var Apu2024'!AL126/'data-fig-2-4'!AL$87*100</f>
        <v>-1.6978313034816668E-3</v>
      </c>
      <c r="AL15" s="8">
        <f>'[2]var Apu2024'!AM126/'data-fig-2-4'!AM$87*100</f>
        <v>1.7643784071656166E-3</v>
      </c>
      <c r="AM15" s="8">
        <f>'[2]var Apu2024'!AN126/'data-fig-2-4'!AN$87*100</f>
        <v>-1.3218848715500373E-2</v>
      </c>
      <c r="AN15" s="8">
        <f>'[2]var Apu2024'!AO126/'data-fig-2-4'!AO$87*100</f>
        <v>-2.0655796908261838E-2</v>
      </c>
      <c r="AO15" s="8">
        <f>'[2]var Apu2024'!AP126/'data-fig-2-4'!AP$87*100</f>
        <v>-2.9410725140191864E-2</v>
      </c>
      <c r="AP15" s="8">
        <f>'[2]var Apu2024'!AQ126/'data-fig-2-4'!AQ$87*100</f>
        <v>-2.8106071123644209E-2</v>
      </c>
      <c r="AQ15" s="8">
        <f>'[2]var Apu2024'!AR126/'data-fig-2-4'!AR$87*100</f>
        <v>2.8780445085474065E-4</v>
      </c>
      <c r="AR15" s="8">
        <f>'[2]var Apu2024'!AS126/'data-fig-2-4'!AS$87*100</f>
        <v>-3.135951025675978E-2</v>
      </c>
      <c r="AS15" s="8">
        <f>'[2]var Apu2024'!AT126/'data-fig-2-4'!AT$87*100</f>
        <v>-1.2758651761371757E-2</v>
      </c>
      <c r="AT15" s="8">
        <f>'[2]var Apu2024'!AU126/'data-fig-2-4'!AU$87*100</f>
        <v>-7.8372356864005576E-3</v>
      </c>
      <c r="AU15" s="8">
        <f>'[2]var Apu2024'!AV126/'data-fig-2-4'!AV$87*100</f>
        <v>1.379777834541277E-3</v>
      </c>
      <c r="AV15" s="8">
        <f>'[2]var Apu2024'!AW126/'data-fig-2-4'!AW$87*100</f>
        <v>3.3425802253501835E-2</v>
      </c>
    </row>
    <row r="16" spans="1:48" s="9" customFormat="1" ht="12.75" customHeight="1" x14ac:dyDescent="0.2">
      <c r="A16" s="7" t="s">
        <v>19</v>
      </c>
      <c r="B16" s="7" t="s">
        <v>20</v>
      </c>
      <c r="C16" s="8">
        <f>'[2]var Apu2024'!D127/'data-fig-2-4'!D$87*100</f>
        <v>2.1800243858541759E-2</v>
      </c>
      <c r="D16" s="8">
        <f>'[2]var Apu2024'!E127/'data-fig-2-4'!E$87*100</f>
        <v>1.8103956943873269E-2</v>
      </c>
      <c r="E16" s="8">
        <f>'[2]var Apu2024'!F127/'data-fig-2-4'!F$87*100</f>
        <v>2.0804026074379343E-2</v>
      </c>
      <c r="F16" s="8">
        <f>'[2]var Apu2024'!G127/'data-fig-2-4'!G$87*100</f>
        <v>2.4514416030356447E-2</v>
      </c>
      <c r="G16" s="8">
        <f>'[2]var Apu2024'!H127/'data-fig-2-4'!H$87*100</f>
        <v>1.8819650203361092E-2</v>
      </c>
      <c r="H16" s="8">
        <f>'[2]var Apu2024'!I127/'data-fig-2-4'!I$87*100</f>
        <v>1.1150790133552151E-2</v>
      </c>
      <c r="I16" s="8">
        <f>'[2]var Apu2024'!J127/'data-fig-2-4'!J$87*100</f>
        <v>1.4808233377758032E-2</v>
      </c>
      <c r="J16" s="8">
        <f>'[2]var Apu2024'!K127/'data-fig-2-4'!K$87*100</f>
        <v>1.7209210765785105E-2</v>
      </c>
      <c r="K16" s="8">
        <f>'[2]var Apu2024'!L127/'data-fig-2-4'!L$87*100</f>
        <v>2.1913599155501721E-2</v>
      </c>
      <c r="L16" s="8">
        <f>'[2]var Apu2024'!M127/'data-fig-2-4'!M$87*100</f>
        <v>2.200596339820008E-2</v>
      </c>
      <c r="M16" s="8">
        <f>'[2]var Apu2024'!N127/'data-fig-2-4'!N$87*100</f>
        <v>1.8505709466428828E-2</v>
      </c>
      <c r="N16" s="8">
        <f>'[2]var Apu2024'!O127/'data-fig-2-4'!O$87*100</f>
        <v>1.9349122344883736E-2</v>
      </c>
      <c r="O16" s="8">
        <f>'[2]var Apu2024'!P127/'data-fig-2-4'!P$87*100</f>
        <v>1.6438361224676373E-2</v>
      </c>
      <c r="P16" s="8">
        <f>'[2]var Apu2024'!Q127/'data-fig-2-4'!Q$87*100</f>
        <v>2.2024899728745981E-2</v>
      </c>
      <c r="Q16" s="8">
        <f>'[2]var Apu2024'!R127/'data-fig-2-4'!R$87*100</f>
        <v>6.1682758523455622E-3</v>
      </c>
      <c r="R16" s="8">
        <f>'[2]var Apu2024'!S127/'data-fig-2-4'!S$87*100</f>
        <v>1.0742054290001354E-2</v>
      </c>
      <c r="S16" s="8">
        <f>'[2]var Apu2024'!T127/'data-fig-2-4'!T$87*100</f>
        <v>-3.2954303914477022E-3</v>
      </c>
      <c r="T16" s="8">
        <f>'[2]var Apu2024'!U127/'data-fig-2-4'!U$87*100</f>
        <v>5.6135893771641556E-4</v>
      </c>
      <c r="U16" s="8">
        <f>'[2]var Apu2024'!V127/'data-fig-2-4'!V$87*100</f>
        <v>-4.4972779837307124E-3</v>
      </c>
      <c r="V16" s="8">
        <f>'[2]var Apu2024'!W127/'data-fig-2-4'!W$87*100</f>
        <v>-6.9077290803509989E-3</v>
      </c>
      <c r="W16" s="8">
        <f>'[2]var Apu2024'!X127/'data-fig-2-4'!X$87*100</f>
        <v>1.2185087173547176E-2</v>
      </c>
      <c r="X16" s="8">
        <f>'[2]var Apu2024'!Y127/'data-fig-2-4'!Y$87*100</f>
        <v>-7.4651327402397785E-4</v>
      </c>
      <c r="Y16" s="8">
        <f>'[2]var Apu2024'!Z127/'data-fig-2-4'!Z$87*100</f>
        <v>1.5031982175990469E-3</v>
      </c>
      <c r="Z16" s="8">
        <f>'[2]var Apu2024'!AA127/'data-fig-2-4'!AA$87*100</f>
        <v>1.7740269778816854E-2</v>
      </c>
      <c r="AA16" s="8">
        <f>'[2]var Apu2024'!AB127/'data-fig-2-4'!AB$87*100</f>
        <v>2.7553252670723841E-2</v>
      </c>
      <c r="AB16" s="8">
        <f>'[2]var Apu2024'!AC127/'data-fig-2-4'!AC$87*100</f>
        <v>1.1732743433790778E-2</v>
      </c>
      <c r="AC16" s="8">
        <f>'[2]var Apu2024'!AD127/'data-fig-2-4'!AD$87*100</f>
        <v>2.0317267180008723E-2</v>
      </c>
      <c r="AD16" s="8">
        <f>'[2]var Apu2024'!AE127/'data-fig-2-4'!AE$87*100</f>
        <v>1.0996624632114156E-2</v>
      </c>
      <c r="AE16" s="8">
        <f>'[2]var Apu2024'!AF127/'data-fig-2-4'!AF$87*100</f>
        <v>-5.0570831157411445E-3</v>
      </c>
      <c r="AF16" s="8">
        <f>'[2]var Apu2024'!AG127/'data-fig-2-4'!AG$87*100</f>
        <v>2.0502512562814067E-2</v>
      </c>
      <c r="AG16" s="8">
        <f>'[2]var Apu2024'!AH127/'data-fig-2-4'!AH$87*100</f>
        <v>3.0477725431853866E-2</v>
      </c>
      <c r="AH16" s="8">
        <f>'[2]var Apu2024'!AI127/'data-fig-2-4'!AI$87*100</f>
        <v>6.6630762872136569E-3</v>
      </c>
      <c r="AI16" s="8">
        <f>'[2]var Apu2024'!AJ127/'data-fig-2-4'!AJ$87*100</f>
        <v>6.4496074710701156E-3</v>
      </c>
      <c r="AJ16" s="8">
        <f>'[2]var Apu2024'!AK127/'data-fig-2-4'!AK$87*100</f>
        <v>9.625113789436035E-3</v>
      </c>
      <c r="AK16" s="8">
        <f>'[2]var Apu2024'!AL127/'data-fig-2-4'!AL$87*100</f>
        <v>1.7449932841339514E-3</v>
      </c>
      <c r="AL16" s="8">
        <f>'[2]var Apu2024'!AM127/'data-fig-2-4'!AM$87*100</f>
        <v>-2.6929986214632834E-3</v>
      </c>
      <c r="AM16" s="8">
        <f>'[2]var Apu2024'!AN127/'data-fig-2-4'!AN$87*100</f>
        <v>-3.861175741641007E-3</v>
      </c>
      <c r="AN16" s="8">
        <f>'[2]var Apu2024'!AO127/'data-fig-2-4'!AO$87*100</f>
        <v>-8.1995896620648823E-3</v>
      </c>
      <c r="AO16" s="8">
        <f>'[2]var Apu2024'!AP127/'data-fig-2-4'!AP$87*100</f>
        <v>-9.6872121381640797E-3</v>
      </c>
      <c r="AP16" s="8">
        <f>'[2]var Apu2024'!AQ127/'data-fig-2-4'!AQ$87*100</f>
        <v>-7.5996778415896096E-3</v>
      </c>
      <c r="AQ16" s="8">
        <f>'[2]var Apu2024'!AR127/'data-fig-2-4'!AR$87*100</f>
        <v>6.4961576050064787E-3</v>
      </c>
      <c r="AR16" s="8">
        <f>'[2]var Apu2024'!AS127/'data-fig-2-4'!AS$87*100</f>
        <v>-3.3214336860667329E-3</v>
      </c>
      <c r="AS16" s="8">
        <f>'[2]var Apu2024'!AT127/'data-fig-2-4'!AT$87*100</f>
        <v>7.9741573508573479E-4</v>
      </c>
      <c r="AT16" s="8">
        <f>'[2]var Apu2024'!AU127/'data-fig-2-4'!AU$87*100</f>
        <v>2.44913615200017E-3</v>
      </c>
      <c r="AU16" s="8">
        <f>'[2]var Apu2024'!AV127/'data-fig-2-4'!AV$87*100</f>
        <v>-1.7689459417196088E-3</v>
      </c>
      <c r="AV16" s="8">
        <f>'[2]var Apu2024'!AW127/'data-fig-2-4'!AW$87*100</f>
        <v>5.3084009726360572E-3</v>
      </c>
    </row>
    <row r="17" spans="1:48" s="9" customFormat="1" ht="12.75" customHeight="1" x14ac:dyDescent="0.2">
      <c r="A17" s="7" t="s">
        <v>21</v>
      </c>
      <c r="B17" s="7" t="s">
        <v>22</v>
      </c>
      <c r="C17" s="8">
        <f>'[2]var Apu2024'!D128/'data-fig-2-4'!D$87*100</f>
        <v>4.0558593225193951E-3</v>
      </c>
      <c r="D17" s="8">
        <f>'[2]var Apu2024'!E128/'data-fig-2-4'!E$87*100</f>
        <v>2.9055733366710203E-3</v>
      </c>
      <c r="E17" s="8">
        <f>'[2]var Apu2024'!F128/'data-fig-2-4'!F$87*100</f>
        <v>3.9626716332151176E-4</v>
      </c>
      <c r="F17" s="8">
        <f>'[2]var Apu2024'!G128/'data-fig-2-4'!G$87*100</f>
        <v>3.1074611869465942E-3</v>
      </c>
      <c r="G17" s="8">
        <f>'[2]var Apu2024'!H128/'data-fig-2-4'!H$87*100</f>
        <v>3.4217545824292931E-3</v>
      </c>
      <c r="H17" s="8">
        <f>'[2]var Apu2024'!I128/'data-fig-2-4'!I$87*100</f>
        <v>8.2916131762310902E-3</v>
      </c>
      <c r="I17" s="8">
        <f>'[2]var Apu2024'!J128/'data-fig-2-4'!J$87*100</f>
        <v>1.1606453187972508E-2</v>
      </c>
      <c r="J17" s="8">
        <f>'[2]var Apu2024'!K128/'data-fig-2-4'!K$87*100</f>
        <v>1.2628341713022176E-2</v>
      </c>
      <c r="K17" s="8">
        <f>'[2]var Apu2024'!L128/'data-fig-2-4'!L$87*100</f>
        <v>1.1545874823866506E-2</v>
      </c>
      <c r="L17" s="8">
        <f>'[2]var Apu2024'!M128/'data-fig-2-4'!M$87*100</f>
        <v>1.4815896149283228E-2</v>
      </c>
      <c r="M17" s="8">
        <f>'[2]var Apu2024'!N128/'data-fig-2-4'!N$87*100</f>
        <v>1.2438263739730848E-2</v>
      </c>
      <c r="N17" s="8">
        <f>'[2]var Apu2024'!O128/'data-fig-2-4'!O$87*100</f>
        <v>1.4655523360233725E-2</v>
      </c>
      <c r="O17" s="8">
        <f>'[2]var Apu2024'!P128/'data-fig-2-4'!P$87*100</f>
        <v>1.6530711568635229E-2</v>
      </c>
      <c r="P17" s="8">
        <f>'[2]var Apu2024'!Q128/'data-fig-2-4'!Q$87*100</f>
        <v>1.1324543585225661E-2</v>
      </c>
      <c r="Q17" s="8">
        <f>'[2]var Apu2024'!R128/'data-fig-2-4'!R$87*100</f>
        <v>6.43263053173182E-3</v>
      </c>
      <c r="R17" s="8">
        <f>'[2]var Apu2024'!S128/'data-fig-2-4'!S$87*100</f>
        <v>2.3871231755558608E-3</v>
      </c>
      <c r="S17" s="8">
        <f>'[2]var Apu2024'!T128/'data-fig-2-4'!T$87*100</f>
        <v>3.1306588718753173E-3</v>
      </c>
      <c r="T17" s="8">
        <f>'[2]var Apu2024'!U128/'data-fig-2-4'!U$87*100</f>
        <v>4.5710656356908845E-3</v>
      </c>
      <c r="U17" s="8">
        <f>'[2]var Apu2024'!V128/'data-fig-2-4'!V$87*100</f>
        <v>5.1951314639647802E-3</v>
      </c>
      <c r="V17" s="8">
        <f>'[2]var Apu2024'!W128/'data-fig-2-4'!W$87*100</f>
        <v>5.9421325422374265E-4</v>
      </c>
      <c r="W17" s="8">
        <f>'[2]var Apu2024'!X128/'data-fig-2-4'!X$87*100</f>
        <v>1.9352785510927889E-3</v>
      </c>
      <c r="X17" s="8">
        <f>'[2]var Apu2024'!Y128/'data-fig-2-4'!Y$87*100</f>
        <v>8.8224296021016391E-3</v>
      </c>
      <c r="Y17" s="8">
        <f>'[2]var Apu2024'!Z128/'data-fig-2-4'!Z$87*100</f>
        <v>1.4901269287503653E-2</v>
      </c>
      <c r="Z17" s="8">
        <f>'[2]var Apu2024'!AA128/'data-fig-2-4'!AA$87*100</f>
        <v>1.3685350972230149E-2</v>
      </c>
      <c r="AA17" s="8">
        <f>'[2]var Apu2024'!AB128/'data-fig-2-4'!AB$87*100</f>
        <v>1.6396342752600757E-2</v>
      </c>
      <c r="AB17" s="8">
        <f>'[2]var Apu2024'!AC128/'data-fig-2-4'!AC$87*100</f>
        <v>1.5918797623736241E-3</v>
      </c>
      <c r="AC17" s="8">
        <f>'[2]var Apu2024'!AD128/'data-fig-2-4'!AD$87*100</f>
        <v>2.8376071480459065E-3</v>
      </c>
      <c r="AD17" s="8">
        <f>'[2]var Apu2024'!AE128/'data-fig-2-4'!AE$87*100</f>
        <v>3.0877221873424E-3</v>
      </c>
      <c r="AE17" s="8">
        <f>'[2]var Apu2024'!AF128/'data-fig-2-4'!AF$87*100</f>
        <v>-1.6512924459562957E-3</v>
      </c>
      <c r="AF17" s="8">
        <f>'[2]var Apu2024'!AG128/'data-fig-2-4'!AG$87*100</f>
        <v>6.1306532663316588E-3</v>
      </c>
      <c r="AG17" s="8">
        <f>'[2]var Apu2024'!AH128/'data-fig-2-4'!AH$87*100</f>
        <v>7.1803454830977774E-3</v>
      </c>
      <c r="AH17" s="8">
        <f>'[2]var Apu2024'!AI128/'data-fig-2-4'!AI$87*100</f>
        <v>1.5029495384692472E-3</v>
      </c>
      <c r="AI17" s="8">
        <f>'[2]var Apu2024'!AJ128/'data-fig-2-4'!AJ$87*100</f>
        <v>7.5164598347057746E-3</v>
      </c>
      <c r="AJ17" s="8">
        <f>'[2]var Apu2024'!AK128/'data-fig-2-4'!AK$87*100</f>
        <v>4.549183134310561E-3</v>
      </c>
      <c r="AK17" s="8">
        <f>'[2]var Apu2024'!AL128/'data-fig-2-4'!AL$87*100</f>
        <v>8.9607763239311303E-4</v>
      </c>
      <c r="AL17" s="8">
        <f>'[2]var Apu2024'!AM128/'data-fig-2-4'!AM$87*100</f>
        <v>7.2432376715219583E-3</v>
      </c>
      <c r="AM17" s="8">
        <f>'[2]var Apu2024'!AN128/'data-fig-2-4'!AN$87*100</f>
        <v>6.2233067835860967E-3</v>
      </c>
      <c r="AN17" s="8">
        <f>'[2]var Apu2024'!AO128/'data-fig-2-4'!AO$87*100</f>
        <v>5.7800386142424637E-3</v>
      </c>
      <c r="AO17" s="8">
        <f>'[2]var Apu2024'!AP128/'data-fig-2-4'!AP$87*100</f>
        <v>-6.1090526997431202E-4</v>
      </c>
      <c r="AP17" s="8">
        <f>'[2]var Apu2024'!AQ128/'data-fig-2-4'!AQ$87*100</f>
        <v>-4.6701930870103672E-3</v>
      </c>
      <c r="AQ17" s="8">
        <f>'[2]var Apu2024'!AR128/'data-fig-2-4'!AR$87*100</f>
        <v>1.8090565482296501E-3</v>
      </c>
      <c r="AR17" s="8">
        <f>'[2]var Apu2024'!AS128/'data-fig-2-4'!AS$87*100</f>
        <v>-2.3724526329047986E-3</v>
      </c>
      <c r="AS17" s="8">
        <f>'[2]var Apu2024'!AT128/'data-fig-2-4'!AT$87*100</f>
        <v>2.5517303522743472E-3</v>
      </c>
      <c r="AT17" s="8">
        <f>'[2]var Apu2024'!AU128/'data-fig-2-4'!AU$87*100</f>
        <v>3.2027165064617666E-3</v>
      </c>
      <c r="AU17" s="8">
        <f>'[2]var Apu2024'!AV128/'data-fig-2-4'!AV$87*100</f>
        <v>3.6794075587767662E-3</v>
      </c>
      <c r="AV17" s="8">
        <f>'[2]var Apu2024'!AW128/'data-fig-2-4'!AW$87*100</f>
        <v>4.4522072673721701E-3</v>
      </c>
    </row>
    <row r="18" spans="1:48" s="9" customFormat="1" ht="12.75" customHeight="1" x14ac:dyDescent="0.2">
      <c r="A18" s="7" t="s">
        <v>23</v>
      </c>
      <c r="B18" s="7" t="s">
        <v>24</v>
      </c>
      <c r="C18" s="8">
        <f>'[2]var Apu2024'!D129/'data-fig-2-4'!D$87*100</f>
        <v>5.6782030515271573E-2</v>
      </c>
      <c r="D18" s="8">
        <f>'[2]var Apu2024'!E129/'data-fig-2-4'!E$87*100</f>
        <v>4.8053712875712973E-2</v>
      </c>
      <c r="E18" s="8">
        <f>'[2]var Apu2024'!F129/'data-fig-2-4'!F$87*100</f>
        <v>3.6654712607239813E-2</v>
      </c>
      <c r="F18" s="8">
        <f>'[2]var Apu2024'!G129/'data-fig-2-4'!G$87*100</f>
        <v>5.0927836119402464E-2</v>
      </c>
      <c r="G18" s="8">
        <f>'[2]var Apu2024'!H129/'data-fig-2-4'!H$87*100</f>
        <v>5.0548647240432724E-2</v>
      </c>
      <c r="H18" s="8">
        <f>'[2]var Apu2024'!I129/'data-fig-2-4'!I$87*100</f>
        <v>7.7912572086999032E-2</v>
      </c>
      <c r="I18" s="8">
        <f>'[2]var Apu2024'!J129/'data-fig-2-4'!J$87*100</f>
        <v>9.3785478059134217E-2</v>
      </c>
      <c r="J18" s="8">
        <f>'[2]var Apu2024'!K129/'data-fig-2-4'!K$87*100</f>
        <v>9.6445864651414456E-2</v>
      </c>
      <c r="K18" s="8">
        <f>'[2]var Apu2024'!L129/'data-fig-2-4'!L$87*100</f>
        <v>9.8022120953642169E-2</v>
      </c>
      <c r="L18" s="8">
        <f>'[2]var Apu2024'!M129/'data-fig-2-4'!M$87*100</f>
        <v>0.11885399043285294</v>
      </c>
      <c r="M18" s="8">
        <f>'[2]var Apu2024'!N129/'data-fig-2-4'!N$87*100</f>
        <v>0.10992189174867828</v>
      </c>
      <c r="N18" s="8">
        <f>'[2]var Apu2024'!O129/'data-fig-2-4'!O$87*100</f>
        <v>0.11705261141310855</v>
      </c>
      <c r="O18" s="8">
        <f>'[2]var Apu2024'!P129/'data-fig-2-4'!P$87*100</f>
        <v>0.12227185540152546</v>
      </c>
      <c r="P18" s="8">
        <f>'[2]var Apu2024'!Q129/'data-fig-2-4'!Q$87*100</f>
        <v>0.10138587445985493</v>
      </c>
      <c r="Q18" s="8">
        <f>'[2]var Apu2024'!R129/'data-fig-2-4'!R$87*100</f>
        <v>8.7677635329769257E-2</v>
      </c>
      <c r="R18" s="8">
        <f>'[2]var Apu2024'!S129/'data-fig-2-4'!S$87*100</f>
        <v>7.0164370481516844E-2</v>
      </c>
      <c r="S18" s="8">
        <f>'[2]var Apu2024'!T129/'data-fig-2-4'!T$87*100</f>
        <v>6.096546224178246E-2</v>
      </c>
      <c r="T18" s="8">
        <f>'[2]var Apu2024'!U129/'data-fig-2-4'!U$87*100</f>
        <v>7.0410449616431434E-2</v>
      </c>
      <c r="U18" s="8">
        <f>'[2]var Apu2024'!V129/'data-fig-2-4'!V$87*100</f>
        <v>6.7304091204797495E-2</v>
      </c>
      <c r="V18" s="8">
        <f>'[2]var Apu2024'!W129/'data-fig-2-4'!W$87*100</f>
        <v>5.8158622257148788E-2</v>
      </c>
      <c r="W18" s="8">
        <f>'[2]var Apu2024'!X129/'data-fig-2-4'!X$87*100</f>
        <v>4.8883702660936328E-2</v>
      </c>
      <c r="X18" s="8">
        <f>'[2]var Apu2024'!Y129/'data-fig-2-4'!Y$87*100</f>
        <v>7.2615382109605775E-2</v>
      </c>
      <c r="Y18" s="8">
        <f>'[2]var Apu2024'!Z129/'data-fig-2-4'!Z$87*100</f>
        <v>4.8886620294090924E-2</v>
      </c>
      <c r="Z18" s="8">
        <f>'[2]var Apu2024'!AA129/'data-fig-2-4'!AA$87*100</f>
        <v>6.6526011670563177E-3</v>
      </c>
      <c r="AA18" s="8">
        <f>'[2]var Apu2024'!AB129/'data-fig-2-4'!AB$87*100</f>
        <v>1.3129402279338207E-2</v>
      </c>
      <c r="AB18" s="8">
        <f>'[2]var Apu2024'!AC129/'data-fig-2-4'!AC$87*100</f>
        <v>-3.7143861122051025E-3</v>
      </c>
      <c r="AC18" s="8">
        <f>'[2]var Apu2024'!AD129/'data-fig-2-4'!AD$87*100</f>
        <v>9.8181207322388525E-3</v>
      </c>
      <c r="AD18" s="8">
        <f>'[2]var Apu2024'!AE129/'data-fig-2-4'!AE$87*100</f>
        <v>-8.6672903504348081E-4</v>
      </c>
      <c r="AE18" s="8">
        <f>'[2]var Apu2024'!AF129/'data-fig-2-4'!AF$87*100</f>
        <v>-1.7596585127221748E-2</v>
      </c>
      <c r="AF18" s="8">
        <f>'[2]var Apu2024'!AG129/'data-fig-2-4'!AG$87*100</f>
        <v>2.5628140703517666E-3</v>
      </c>
      <c r="AG18" s="8">
        <f>'[2]var Apu2024'!AH129/'data-fig-2-4'!AH$87*100</f>
        <v>1.4309033804446657E-2</v>
      </c>
      <c r="AH18" s="8">
        <f>'[2]var Apu2024'!AI129/'data-fig-2-4'!AI$87*100</f>
        <v>7.1139611487544257E-3</v>
      </c>
      <c r="AI18" s="8">
        <f>'[2]var Apu2024'!AJ129/'data-fig-2-4'!AJ$87*100</f>
        <v>1.6245251900815702E-2</v>
      </c>
      <c r="AJ18" s="8">
        <f>'[2]var Apu2024'!AK129/'data-fig-2-4'!AK$87*100</f>
        <v>1.4317955338514292E-2</v>
      </c>
      <c r="AK18" s="8">
        <f>'[2]var Apu2024'!AL129/'data-fig-2-4'!AL$87*100</f>
        <v>-4.3860642006610211E-3</v>
      </c>
      <c r="AL18" s="8">
        <f>'[2]var Apu2024'!AM129/'data-fig-2-4'!AM$87*100</f>
        <v>-2.7394296321781833E-3</v>
      </c>
      <c r="AM18" s="8">
        <f>'[2]var Apu2024'!AN129/'data-fig-2-4'!AN$87*100</f>
        <v>-1.5490128563524526E-2</v>
      </c>
      <c r="AN18" s="8">
        <f>'[2]var Apu2024'!AO129/'data-fig-2-4'!AO$87*100</f>
        <v>-1.8191439359553807E-2</v>
      </c>
      <c r="AO18" s="8">
        <f>'[2]var Apu2024'!AP129/'data-fig-2-4'!AP$87*100</f>
        <v>-1.9112607732053463E-2</v>
      </c>
      <c r="AP18" s="8">
        <f>'[2]var Apu2024'!AQ129/'data-fig-2-4'!AQ$87*100</f>
        <v>-1.579374389425324E-2</v>
      </c>
      <c r="AQ18" s="8">
        <f>'[2]var Apu2024'!AR129/'data-fig-2-4'!AR$87*100</f>
        <v>-7.9762947808307422E-3</v>
      </c>
      <c r="AR18" s="8">
        <f>'[2]var Apu2024'!AS129/'data-fig-2-4'!AS$87*100</f>
        <v>-2.5708759440204707E-2</v>
      </c>
      <c r="AS18" s="8">
        <f>'[2]var Apu2024'!AT129/'data-fig-2-4'!AT$87*100</f>
        <v>-1.6147668635486109E-2</v>
      </c>
      <c r="AT18" s="8">
        <f>'[2]var Apu2024'!AU129/'data-fig-2-4'!AU$87*100</f>
        <v>-1.3489088344862489E-2</v>
      </c>
      <c r="AU18" s="8">
        <f>'[2]var Apu2024'!AV129/'data-fig-2-4'!AV$87*100</f>
        <v>-5.3068378251588423E-4</v>
      </c>
      <c r="AV18" s="8">
        <f>'[2]var Apu2024'!AW129/'data-fig-2-4'!AW$87*100</f>
        <v>2.366519401349362E-2</v>
      </c>
    </row>
    <row r="19" spans="1:48" s="9" customFormat="1" ht="12.75" customHeight="1" x14ac:dyDescent="0.2">
      <c r="A19" s="7" t="s">
        <v>25</v>
      </c>
      <c r="B19" s="7" t="s">
        <v>26</v>
      </c>
      <c r="C19" s="8">
        <f>'[2]var Apu2024'!D130/'data-fig-2-4'!D$87*100</f>
        <v>8.7961449057139471E-2</v>
      </c>
      <c r="D19" s="8">
        <f>'[2]var Apu2024'!E130/'data-fig-2-4'!E$87*100</f>
        <v>9.5436908827578826E-2</v>
      </c>
      <c r="E19" s="8">
        <f>'[2]var Apu2024'!F130/'data-fig-2-4'!F$87*100</f>
        <v>0.13175883180440254</v>
      </c>
      <c r="F19" s="8">
        <f>'[2]var Apu2024'!G130/'data-fig-2-4'!G$87*100</f>
        <v>0.13793674935390701</v>
      </c>
      <c r="G19" s="8">
        <f>'[2]var Apu2024'!H130/'data-fig-2-4'!H$87*100</f>
        <v>0.12784919394349437</v>
      </c>
      <c r="H19" s="8">
        <f>'[2]var Apu2024'!I130/'data-fig-2-4'!I$87*100</f>
        <v>0.11336636635778026</v>
      </c>
      <c r="I19" s="8">
        <f>'[2]var Apu2024'!J130/'data-fig-2-4'!J$87*100</f>
        <v>0.11926631206951063</v>
      </c>
      <c r="J19" s="8">
        <f>'[2]var Apu2024'!K130/'data-fig-2-4'!K$87*100</f>
        <v>0.11873117355674769</v>
      </c>
      <c r="K19" s="8">
        <f>'[2]var Apu2024'!L130/'data-fig-2-4'!L$87*100</f>
        <v>0.13902175808329054</v>
      </c>
      <c r="L19" s="8">
        <f>'[2]var Apu2024'!M130/'data-fig-2-4'!M$87*100</f>
        <v>0.12876756800332922</v>
      </c>
      <c r="M19" s="8">
        <f>'[2]var Apu2024'!N130/'data-fig-2-4'!N$87*100</f>
        <v>9.9708358108736697E-2</v>
      </c>
      <c r="N19" s="8">
        <f>'[2]var Apu2024'!O130/'data-fig-2-4'!O$87*100</f>
        <v>0.12232093680404227</v>
      </c>
      <c r="O19" s="8">
        <f>'[2]var Apu2024'!P130/'data-fig-2-4'!P$87*100</f>
        <v>9.0410986735720095E-2</v>
      </c>
      <c r="P19" s="8">
        <f>'[2]var Apu2024'!Q130/'data-fig-2-4'!Q$87*100</f>
        <v>9.5589848215448095E-2</v>
      </c>
      <c r="Q19" s="8">
        <f>'[2]var Apu2024'!R130/'data-fig-2-4'!R$87*100</f>
        <v>3.9565083681473746E-2</v>
      </c>
      <c r="R19" s="8">
        <f>'[2]var Apu2024'!S130/'data-fig-2-4'!S$87*100</f>
        <v>2.0887327786113734E-2</v>
      </c>
      <c r="S19" s="8">
        <f>'[2]var Apu2024'!T130/'data-fig-2-4'!T$87*100</f>
        <v>-2.2903241220561473E-2</v>
      </c>
      <c r="T19" s="8">
        <f>'[2]var Apu2024'!U130/'data-fig-2-4'!U$87*100</f>
        <v>-1.1307372888287969E-2</v>
      </c>
      <c r="U19" s="8">
        <f>'[2]var Apu2024'!V130/'data-fig-2-4'!V$87*100</f>
        <v>-6.7769326858286905E-2</v>
      </c>
      <c r="V19" s="8">
        <f>'[2]var Apu2024'!W130/'data-fig-2-4'!W$87*100</f>
        <v>-9.6262547184246219E-2</v>
      </c>
      <c r="W19" s="8">
        <f>'[2]var Apu2024'!X130/'data-fig-2-4'!X$87*100</f>
        <v>-7.0888536556695053E-2</v>
      </c>
      <c r="X19" s="8">
        <f>'[2]var Apu2024'!Y130/'data-fig-2-4'!Y$87*100</f>
        <v>-3.9904527738736643E-2</v>
      </c>
      <c r="Y19" s="8">
        <f>'[2]var Apu2024'!Z130/'data-fig-2-4'!Z$87*100</f>
        <v>-2.862612257862545E-2</v>
      </c>
      <c r="Z19" s="8">
        <f>'[2]var Apu2024'!AA130/'data-fig-2-4'!AA$87*100</f>
        <v>-2.965159377316531E-2</v>
      </c>
      <c r="AA19" s="8">
        <f>'[2]var Apu2024'!AB130/'data-fig-2-4'!AB$87*100</f>
        <v>-2.4286312197461284E-2</v>
      </c>
      <c r="AB19" s="8">
        <f>'[2]var Apu2024'!AC130/'data-fig-2-4'!AC$87*100</f>
        <v>2.5764868746565684E-2</v>
      </c>
      <c r="AC19" s="8">
        <f>'[2]var Apu2024'!AD130/'data-fig-2-4'!AD$87*100</f>
        <v>-2.5027695045764919E-2</v>
      </c>
      <c r="AD19" s="8">
        <f>'[2]var Apu2024'!AE130/'data-fig-2-4'!AE$87*100</f>
        <v>2.2101590393608737E-2</v>
      </c>
      <c r="AE19" s="8">
        <f>'[2]var Apu2024'!AF130/'data-fig-2-4'!AF$87*100</f>
        <v>-1.7854599571902437E-2</v>
      </c>
      <c r="AF19" s="8">
        <f>'[2]var Apu2024'!AG130/'data-fig-2-4'!AG$87*100</f>
        <v>3.3768844221105515E-2</v>
      </c>
      <c r="AG19" s="8">
        <f>'[2]var Apu2024'!AH130/'data-fig-2-4'!AH$87*100</f>
        <v>9.8975121910901728E-2</v>
      </c>
      <c r="AH19" s="8">
        <f>'[2]var Apu2024'!AI130/'data-fig-2-4'!AI$87*100</f>
        <v>0.33585912352992742</v>
      </c>
      <c r="AI19" s="8">
        <f>'[2]var Apu2024'!AJ130/'data-fig-2-4'!AJ$87*100</f>
        <v>-1.4596480066106058E-2</v>
      </c>
      <c r="AJ19" s="8">
        <f>'[2]var Apu2024'!AK130/'data-fig-2-4'!AK$87*100</f>
        <v>4.2283460079960283E-2</v>
      </c>
      <c r="AK19" s="8">
        <f>'[2]var Apu2024'!AL130/'data-fig-2-4'!AL$87*100</f>
        <v>7.3902823682105628E-2</v>
      </c>
      <c r="AL19" s="8">
        <f>'[2]var Apu2024'!AM130/'data-fig-2-4'!AM$87*100</f>
        <v>-1.6668732846643476E-2</v>
      </c>
      <c r="AM19" s="8">
        <f>'[2]var Apu2024'!AN130/'data-fig-2-4'!AN$87*100</f>
        <v>-5.7963061721575629E-2</v>
      </c>
      <c r="AN19" s="8">
        <f>'[2]var Apu2024'!AO130/'data-fig-2-4'!AO$87*100</f>
        <v>0.11264354322639963</v>
      </c>
      <c r="AO19" s="8">
        <f>'[2]var Apu2024'!AP130/'data-fig-2-4'!AP$87*100</f>
        <v>-5.7686911921859978E-2</v>
      </c>
      <c r="AP19" s="8">
        <f>'[2]var Apu2024'!AQ130/'data-fig-2-4'!AQ$87*100</f>
        <v>-3.0993099577432442E-2</v>
      </c>
      <c r="AQ19" s="8">
        <f>'[2]var Apu2024'!AR130/'data-fig-2-4'!AR$87*100</f>
        <v>-4.2800633334251569E-2</v>
      </c>
      <c r="AR19" s="8">
        <f>'[2]var Apu2024'!AS130/'data-fig-2-4'!AS$87*100</f>
        <v>-2.544994642570607E-3</v>
      </c>
      <c r="AS19" s="8">
        <f>'[2]var Apu2024'!AT130/'data-fig-2-4'!AT$87*100</f>
        <v>-2.0852421472491955E-2</v>
      </c>
      <c r="AT19" s="8">
        <f>'[2]var Apu2024'!AU130/'data-fig-2-4'!AU$87*100</f>
        <v>2.6978176689724978E-2</v>
      </c>
      <c r="AU19" s="8">
        <f>'[2]var Apu2024'!AV130/'data-fig-2-4'!AV$87*100</f>
        <v>6.6618504165160117E-2</v>
      </c>
      <c r="AV19" s="8">
        <f>'[2]var Apu2024'!AW130/'data-fig-2-4'!AW$87*100</f>
        <v>3.3665536490975735E-2</v>
      </c>
    </row>
    <row r="20" spans="1:48" s="9" customFormat="1" ht="12.75" customHeight="1" x14ac:dyDescent="0.2">
      <c r="A20" s="7" t="s">
        <v>27</v>
      </c>
      <c r="B20" s="7" t="s">
        <v>28</v>
      </c>
      <c r="C20" s="8">
        <f>'[2]var Apu2024'!D131/'data-fig-2-4'!D$87*100</f>
        <v>0</v>
      </c>
      <c r="D20" s="8">
        <f>'[2]var Apu2024'!E131/'data-fig-2-4'!E$87*100</f>
        <v>0</v>
      </c>
      <c r="E20" s="8">
        <f>'[2]var Apu2024'!F131/'data-fig-2-4'!F$87*100</f>
        <v>0</v>
      </c>
      <c r="F20" s="8">
        <f>'[2]var Apu2024'!G131/'data-fig-2-4'!G$87*100</f>
        <v>0</v>
      </c>
      <c r="G20" s="8">
        <f>'[2]var Apu2024'!H131/'data-fig-2-4'!H$87*100</f>
        <v>0</v>
      </c>
      <c r="H20" s="8">
        <f>'[2]var Apu2024'!I131/'data-fig-2-4'!I$87*100</f>
        <v>0</v>
      </c>
      <c r="I20" s="8">
        <f>'[2]var Apu2024'!J131/'data-fig-2-4'!J$87*100</f>
        <v>0</v>
      </c>
      <c r="J20" s="8">
        <f>'[2]var Apu2024'!K131/'data-fig-2-4'!K$87*100</f>
        <v>0</v>
      </c>
      <c r="K20" s="8">
        <f>'[2]var Apu2024'!L131/'data-fig-2-4'!L$87*100</f>
        <v>0</v>
      </c>
      <c r="L20" s="8">
        <f>'[2]var Apu2024'!M131/'data-fig-2-4'!M$87*100</f>
        <v>0</v>
      </c>
      <c r="M20" s="8">
        <f>'[2]var Apu2024'!N131/'data-fig-2-4'!N$87*100</f>
        <v>0</v>
      </c>
      <c r="N20" s="8">
        <f>'[2]var Apu2024'!O131/'data-fig-2-4'!O$87*100</f>
        <v>0</v>
      </c>
      <c r="O20" s="8">
        <f>'[2]var Apu2024'!P131/'data-fig-2-4'!P$87*100</f>
        <v>0</v>
      </c>
      <c r="P20" s="8">
        <f>'[2]var Apu2024'!Q131/'data-fig-2-4'!Q$87*100</f>
        <v>0</v>
      </c>
      <c r="Q20" s="8">
        <f>'[2]var Apu2024'!R131/'data-fig-2-4'!R$87*100</f>
        <v>0</v>
      </c>
      <c r="R20" s="8">
        <f>'[2]var Apu2024'!S131/'data-fig-2-4'!S$87*100</f>
        <v>0</v>
      </c>
      <c r="S20" s="8">
        <f>'[2]var Apu2024'!T131/'data-fig-2-4'!T$87*100</f>
        <v>0</v>
      </c>
      <c r="T20" s="8">
        <f>'[2]var Apu2024'!U131/'data-fig-2-4'!U$87*100</f>
        <v>0</v>
      </c>
      <c r="U20" s="8">
        <f>'[2]var Apu2024'!V131/'data-fig-2-4'!V$87*100</f>
        <v>0</v>
      </c>
      <c r="V20" s="8">
        <f>'[2]var Apu2024'!W131/'data-fig-2-4'!W$87*100</f>
        <v>0</v>
      </c>
      <c r="W20" s="8">
        <f>'[2]var Apu2024'!X131/'data-fig-2-4'!X$87*100</f>
        <v>0</v>
      </c>
      <c r="X20" s="8">
        <f>'[2]var Apu2024'!Y131/'data-fig-2-4'!Y$87*100</f>
        <v>0</v>
      </c>
      <c r="Y20" s="8">
        <f>'[2]var Apu2024'!Z131/'data-fig-2-4'!Z$87*100</f>
        <v>0</v>
      </c>
      <c r="Z20" s="8">
        <f>'[2]var Apu2024'!AA131/'data-fig-2-4'!AA$87*100</f>
        <v>0</v>
      </c>
      <c r="AA20" s="8">
        <f>'[2]var Apu2024'!AB131/'data-fig-2-4'!AB$87*100</f>
        <v>0</v>
      </c>
      <c r="AB20" s="8">
        <f>'[2]var Apu2024'!AC131/'data-fig-2-4'!AC$87*100</f>
        <v>0</v>
      </c>
      <c r="AC20" s="8">
        <f>'[2]var Apu2024'!AD131/'data-fig-2-4'!AD$87*100</f>
        <v>0</v>
      </c>
      <c r="AD20" s="8">
        <f>'[2]var Apu2024'!AE131/'data-fig-2-4'!AE$87*100</f>
        <v>0</v>
      </c>
      <c r="AE20" s="8">
        <f>'[2]var Apu2024'!AF131/'data-fig-2-4'!AF$87*100</f>
        <v>0</v>
      </c>
      <c r="AF20" s="8">
        <f>'[2]var Apu2024'!AG131/'data-fig-2-4'!AG$87*100</f>
        <v>0</v>
      </c>
      <c r="AG20" s="8">
        <f>'[2]var Apu2024'!AH131/'data-fig-2-4'!AH$87*100</f>
        <v>0</v>
      </c>
      <c r="AH20" s="8">
        <f>'[2]var Apu2024'!AI131/'data-fig-2-4'!AI$87*100</f>
        <v>0</v>
      </c>
      <c r="AI20" s="8">
        <f>'[2]var Apu2024'!AJ131/'data-fig-2-4'!AJ$87*100</f>
        <v>0</v>
      </c>
      <c r="AJ20" s="8">
        <f>'[2]var Apu2024'!AK131/'data-fig-2-4'!AK$87*100</f>
        <v>0</v>
      </c>
      <c r="AK20" s="8">
        <f>'[2]var Apu2024'!AL131/'data-fig-2-4'!AL$87*100</f>
        <v>0</v>
      </c>
      <c r="AL20" s="8">
        <f>'[2]var Apu2024'!AM131/'data-fig-2-4'!AM$87*100</f>
        <v>0</v>
      </c>
      <c r="AM20" s="8">
        <f>'[2]var Apu2024'!AN131/'data-fig-2-4'!AN$87*100</f>
        <v>0</v>
      </c>
      <c r="AN20" s="8">
        <f>'[2]var Apu2024'!AO131/'data-fig-2-4'!AO$87*100</f>
        <v>0</v>
      </c>
      <c r="AO20" s="8">
        <f>'[2]var Apu2024'!AP131/'data-fig-2-4'!AP$87*100</f>
        <v>0</v>
      </c>
      <c r="AP20" s="8">
        <f>'[2]var Apu2024'!AQ131/'data-fig-2-4'!AQ$87*100</f>
        <v>0</v>
      </c>
      <c r="AQ20" s="8">
        <f>'[2]var Apu2024'!AR131/'data-fig-2-4'!AR$87*100</f>
        <v>0</v>
      </c>
      <c r="AR20" s="8">
        <f>'[2]var Apu2024'!AS131/'data-fig-2-4'!AS$87*100</f>
        <v>0</v>
      </c>
      <c r="AS20" s="8">
        <f>'[2]var Apu2024'!AT131/'data-fig-2-4'!AT$87*100</f>
        <v>0</v>
      </c>
      <c r="AT20" s="8">
        <f>'[2]var Apu2024'!AU131/'data-fig-2-4'!AU$87*100</f>
        <v>0</v>
      </c>
      <c r="AU20" s="8">
        <f>'[2]var Apu2024'!AV131/'data-fig-2-4'!AV$87*100</f>
        <v>0</v>
      </c>
      <c r="AV20" s="8">
        <f>'[2]var Apu2024'!AW131/'data-fig-2-4'!AW$87*100</f>
        <v>0</v>
      </c>
    </row>
    <row r="21" spans="1:48" s="9" customFormat="1" ht="12.75" customHeight="1" x14ac:dyDescent="0.2">
      <c r="A21" s="7" t="s">
        <v>29</v>
      </c>
      <c r="B21" s="7" t="s">
        <v>30</v>
      </c>
      <c r="C21" s="8">
        <f>'[2]var Apu2024'!D132/'data-fig-2-4'!D$87*100</f>
        <v>2.8644506465293249E-2</v>
      </c>
      <c r="D21" s="8">
        <f>'[2]var Apu2024'!E132/'data-fig-2-4'!E$87*100</f>
        <v>9.8342482164248922E-3</v>
      </c>
      <c r="E21" s="8">
        <f>'[2]var Apu2024'!F132/'data-fig-2-4'!F$87*100</f>
        <v>5.64680707733154E-2</v>
      </c>
      <c r="F21" s="8">
        <f>'[2]var Apu2024'!G132/'data-fig-2-4'!G$87*100</f>
        <v>9.028901115405924E-2</v>
      </c>
      <c r="G21" s="8">
        <f>'[2]var Apu2024'!H132/'data-fig-2-4'!H$87*100</f>
        <v>9.5653594008818815E-2</v>
      </c>
      <c r="H21" s="8">
        <f>'[2]var Apu2024'!I132/'data-fig-2-4'!I$87*100</f>
        <v>0.10250149391996027</v>
      </c>
      <c r="I21" s="8">
        <f>'[2]var Apu2024'!J132/'data-fig-2-4'!J$87*100</f>
        <v>9.6587035725196571E-2</v>
      </c>
      <c r="J21" s="8">
        <f>'[2]var Apu2024'!K132/'data-fig-2-4'!K$87*100</f>
        <v>9.1493573783562696E-2</v>
      </c>
      <c r="K21" s="8">
        <f>'[2]var Apu2024'!L132/'data-fig-2-4'!L$87*100</f>
        <v>0.12217420604438338</v>
      </c>
      <c r="L21" s="8">
        <f>'[2]var Apu2024'!M132/'data-fig-2-4'!M$87*100</f>
        <v>0.12887650841619158</v>
      </c>
      <c r="M21" s="8">
        <f>'[2]var Apu2024'!N132/'data-fig-2-4'!N$87*100</f>
        <v>0.13823663847326895</v>
      </c>
      <c r="N21" s="8">
        <f>'[2]var Apu2024'!O132/'data-fig-2-4'!O$87*100</f>
        <v>0.2350631001700233</v>
      </c>
      <c r="O21" s="8">
        <f>'[2]var Apu2024'!P132/'data-fig-2-4'!P$87*100</f>
        <v>0.1779591128087156</v>
      </c>
      <c r="P21" s="8">
        <f>'[2]var Apu2024'!Q132/'data-fig-2-4'!Q$87*100</f>
        <v>0.13776708534782398</v>
      </c>
      <c r="Q21" s="8">
        <f>'[2]var Apu2024'!R132/'data-fig-2-4'!R$87*100</f>
        <v>0.13508524116636805</v>
      </c>
      <c r="R21" s="8">
        <f>'[2]var Apu2024'!S132/'data-fig-2-4'!S$87*100</f>
        <v>0.1062269813122356</v>
      </c>
      <c r="S21" s="8">
        <f>'[2]var Apu2024'!T132/'data-fig-2-4'!T$87*100</f>
        <v>0.10009869814022385</v>
      </c>
      <c r="T21" s="8">
        <f>'[2]var Apu2024'!U132/'data-fig-2-4'!U$87*100</f>
        <v>8.3482093451828221E-2</v>
      </c>
      <c r="U21" s="8">
        <f>'[2]var Apu2024'!V132/'data-fig-2-4'!V$87*100</f>
        <v>4.7841733033825024E-2</v>
      </c>
      <c r="V21" s="8">
        <f>'[2]var Apu2024'!W132/'data-fig-2-4'!W$87*100</f>
        <v>5.6747365778367323E-2</v>
      </c>
      <c r="W21" s="8">
        <f>'[2]var Apu2024'!X132/'data-fig-2-4'!X$87*100</f>
        <v>5.6481462898559889E-2</v>
      </c>
      <c r="X21" s="8">
        <f>'[2]var Apu2024'!Y132/'data-fig-2-4'!Y$87*100</f>
        <v>0.10166153495344794</v>
      </c>
      <c r="Y21" s="8">
        <f>'[2]var Apu2024'!Z132/'data-fig-2-4'!Z$87*100</f>
        <v>9.078010105413406E-2</v>
      </c>
      <c r="Z21" s="8">
        <f>'[2]var Apu2024'!AA132/'data-fig-2-4'!AA$87*100</f>
        <v>0.12101398313407212</v>
      </c>
      <c r="AA21" s="8">
        <f>'[2]var Apu2024'!AB132/'data-fig-2-4'!AB$87*100</f>
        <v>0.11865774360434765</v>
      </c>
      <c r="AB21" s="8">
        <f>'[2]var Apu2024'!AC132/'data-fig-2-4'!AC$87*100</f>
        <v>0.11308242163824489</v>
      </c>
      <c r="AC21" s="8">
        <f>'[2]var Apu2024'!AD132/'data-fig-2-4'!AD$87*100</f>
        <v>0.11605813235507761</v>
      </c>
      <c r="AD21" s="8">
        <f>'[2]var Apu2024'!AE132/'data-fig-2-4'!AE$87*100</f>
        <v>0.10308658460548403</v>
      </c>
      <c r="AE21" s="8">
        <f>'[2]var Apu2024'!AF132/'data-fig-2-4'!AF$87*100</f>
        <v>0.10093525075907847</v>
      </c>
      <c r="AF21" s="8">
        <f>'[2]var Apu2024'!AG132/'data-fig-2-4'!AG$87*100</f>
        <v>0.12341708542713564</v>
      </c>
      <c r="AG21" s="8">
        <f>'[2]var Apu2024'!AH132/'data-fig-2-4'!AH$87*100</f>
        <v>0.13523844945863289</v>
      </c>
      <c r="AH21" s="8">
        <f>'[2]var Apu2024'!AI132/'data-fig-2-4'!AI$87*100</f>
        <v>0.11647858923136652</v>
      </c>
      <c r="AI21" s="8">
        <f>'[2]var Apu2024'!AJ132/'data-fig-2-4'!AJ$87*100</f>
        <v>0.1360236763635464</v>
      </c>
      <c r="AJ21" s="8">
        <f>'[2]var Apu2024'!AK132/'data-fig-2-4'!AK$87*100</f>
        <v>8.1119118205495666E-2</v>
      </c>
      <c r="AK21" s="8">
        <f>'[2]var Apu2024'!AL132/'data-fig-2-4'!AL$87*100</f>
        <v>9.0598164833009004E-2</v>
      </c>
      <c r="AL21" s="8">
        <f>'[2]var Apu2024'!AM132/'data-fig-2-4'!AM$87*100</f>
        <v>7.4057462090240472E-2</v>
      </c>
      <c r="AM21" s="8">
        <f>'[2]var Apu2024'!AN132/'data-fig-2-4'!AN$87*100</f>
        <v>8.5945229449232774E-2</v>
      </c>
      <c r="AN21" s="8">
        <f>'[2]var Apu2024'!AO132/'data-fig-2-4'!AO$87*100</f>
        <v>7.9845184578140077E-2</v>
      </c>
      <c r="AO21" s="8">
        <f>'[2]var Apu2024'!AP132/'data-fig-2-4'!AP$87*100</f>
        <v>9.3948503303906708E-2</v>
      </c>
      <c r="AP21" s="8">
        <f>'[2]var Apu2024'!AQ132/'data-fig-2-4'!AQ$87*100</f>
        <v>9.6460715397159683E-2</v>
      </c>
      <c r="AQ21" s="8">
        <f>'[2]var Apu2024'!AR132/'data-fig-2-4'!AR$87*100</f>
        <v>0.1030339934059889</v>
      </c>
      <c r="AR21" s="8">
        <f>'[2]var Apu2024'!AS132/'data-fig-2-4'!AS$87*100</f>
        <v>5.3142938977067414E-2</v>
      </c>
      <c r="AS21" s="8">
        <f>'[2]var Apu2024'!AT132/'data-fig-2-4'!AT$87*100</f>
        <v>6.5188736343258696E-2</v>
      </c>
      <c r="AT21" s="8">
        <f>'[2]var Apu2024'!AU132/'data-fig-2-4'!AU$87*100</f>
        <v>8.6096555497236951E-2</v>
      </c>
      <c r="AU21" s="8">
        <f>'[2]var Apu2024'!AV132/'data-fig-2-4'!AV$87*100</f>
        <v>0.10896707000992727</v>
      </c>
      <c r="AV21" s="8">
        <f>'[2]var Apu2024'!AW132/'data-fig-2-4'!AW$87*100</f>
        <v>0.10685297441693224</v>
      </c>
    </row>
    <row r="22" spans="1:48" s="9" customFormat="1" ht="12.75" customHeight="1" x14ac:dyDescent="0.2">
      <c r="A22" s="7" t="s">
        <v>31</v>
      </c>
      <c r="B22" s="7" t="s">
        <v>32</v>
      </c>
      <c r="C22" s="8">
        <f>'[2]var Apu2024'!D133/'data-fig-2-4'!D$87*100</f>
        <v>2.6363085596376113E-2</v>
      </c>
      <c r="D22" s="8">
        <f>'[2]var Apu2024'!E133/'data-fig-2-4'!E$87*100</f>
        <v>1.117528206411906E-3</v>
      </c>
      <c r="E22" s="8">
        <f>'[2]var Apu2024'!F133/'data-fig-2-4'!F$87*100</f>
        <v>4.6165124526956182E-2</v>
      </c>
      <c r="F22" s="8">
        <f>'[2]var Apu2024'!G133/'data-fig-2-4'!G$87*100</f>
        <v>7.2334790962812257E-2</v>
      </c>
      <c r="G22" s="8">
        <f>'[2]var Apu2024'!H133/'data-fig-2-4'!H$87*100</f>
        <v>7.4500929317437736E-2</v>
      </c>
      <c r="H22" s="8">
        <f>'[2]var Apu2024'!I133/'data-fig-2-4'!I$87*100</f>
        <v>7.6625942456204632E-2</v>
      </c>
      <c r="I22" s="8">
        <f>'[2]var Apu2024'!J133/'data-fig-2-4'!J$87*100</f>
        <v>6.7904421525034522E-2</v>
      </c>
      <c r="J22" s="8">
        <f>'[2]var Apu2024'!K133/'data-fig-2-4'!K$87*100</f>
        <v>7.2303446670636817E-2</v>
      </c>
      <c r="K22" s="8">
        <f>'[2]var Apu2024'!L133/'data-fig-2-4'!L$87*100</f>
        <v>0.1061513593500378</v>
      </c>
      <c r="L22" s="8">
        <f>'[2]var Apu2024'!M133/'data-fig-2-4'!M$87*100</f>
        <v>0.11340696978973414</v>
      </c>
      <c r="M22" s="8">
        <f>'[2]var Apu2024'!N133/'data-fig-2-4'!N$87*100</f>
        <v>0.12488825787453324</v>
      </c>
      <c r="N22" s="8">
        <f>'[2]var Apu2024'!O133/'data-fig-2-4'!O$87*100</f>
        <v>0.20441102516822726</v>
      </c>
      <c r="O22" s="8">
        <f>'[2]var Apu2024'!P133/'data-fig-2-4'!P$87*100</f>
        <v>0.1460058937989514</v>
      </c>
      <c r="P22" s="8">
        <f>'[2]var Apu2024'!Q133/'data-fig-2-4'!Q$87*100</f>
        <v>0.11877395319307535</v>
      </c>
      <c r="Q22" s="8">
        <f>'[2]var Apu2024'!R133/'data-fig-2-4'!R$87*100</f>
        <v>0.11640417715640719</v>
      </c>
      <c r="R22" s="8">
        <f>'[2]var Apu2024'!S133/'data-fig-2-4'!S$87*100</f>
        <v>9.1989496658027456E-2</v>
      </c>
      <c r="S22" s="8">
        <f>'[2]var Apu2024'!T133/'data-fig-2-4'!T$87*100</f>
        <v>9.2519208239894249E-2</v>
      </c>
      <c r="T22" s="8">
        <f>'[2]var Apu2024'!U133/'data-fig-2-4'!U$87*100</f>
        <v>6.9207537607039085E-2</v>
      </c>
      <c r="U22" s="8">
        <f>'[2]var Apu2024'!V133/'data-fig-2-4'!V$87*100</f>
        <v>2.4890107461682003E-2</v>
      </c>
      <c r="V22" s="8">
        <f>'[2]var Apu2024'!W133/'data-fig-2-4'!W$87*100</f>
        <v>2.785374629173791E-2</v>
      </c>
      <c r="W22" s="8">
        <f>'[2]var Apu2024'!X133/'data-fig-2-4'!X$87*100</f>
        <v>2.4585205297215775E-2</v>
      </c>
      <c r="X22" s="8">
        <f>'[2]var Apu2024'!Y133/'data-fig-2-4'!Y$87*100</f>
        <v>4.7098201106604183E-2</v>
      </c>
      <c r="Y22" s="8">
        <f>'[2]var Apu2024'!Z133/'data-fig-2-4'!Z$87*100</f>
        <v>6.2023265587021773E-2</v>
      </c>
      <c r="Z22" s="8">
        <f>'[2]var Apu2024'!AA133/'data-fig-2-4'!AA$87*100</f>
        <v>0.10156304448372647</v>
      </c>
      <c r="AA22" s="8">
        <f>'[2]var Apu2024'!AB133/'data-fig-2-4'!AB$87*100</f>
        <v>8.9933323594152265E-2</v>
      </c>
      <c r="AB22" s="8">
        <f>'[2]var Apu2024'!AC133/'data-fig-2-4'!AC$87*100</f>
        <v>7.9593988118681111E-2</v>
      </c>
      <c r="AC22" s="8">
        <f>'[2]var Apu2024'!AD133/'data-fig-2-4'!AD$87*100</f>
        <v>8.1950094435565835E-2</v>
      </c>
      <c r="AD22" s="8">
        <f>'[2]var Apu2024'!AE133/'data-fig-2-4'!AE$87*100</f>
        <v>7.3563626849315292E-2</v>
      </c>
      <c r="AE22" s="8">
        <f>'[2]var Apu2024'!AF133/'data-fig-2-4'!AF$87*100</f>
        <v>7.72495247373928E-2</v>
      </c>
      <c r="AF22" s="8">
        <f>'[2]var Apu2024'!AG133/'data-fig-2-4'!AG$87*100</f>
        <v>9.2211055276381945E-2</v>
      </c>
      <c r="AG22" s="8">
        <f>'[2]var Apu2024'!AH133/'data-fig-2-4'!AH$87*100</f>
        <v>0.12537193156459209</v>
      </c>
      <c r="AH22" s="8">
        <f>'[2]var Apu2024'!AI133/'data-fig-2-4'!AI$87*100</f>
        <v>0.12574677805192699</v>
      </c>
      <c r="AI22" s="8">
        <f>'[2]var Apu2024'!AJ133/'data-fig-2-4'!AJ$87*100</f>
        <v>0.14096999186767539</v>
      </c>
      <c r="AJ22" s="8">
        <f>'[2]var Apu2024'!AK133/'data-fig-2-4'!AK$87*100</f>
        <v>0.10036934578436779</v>
      </c>
      <c r="AK22" s="8">
        <f>'[2]var Apu2024'!AL133/'data-fig-2-4'!AL$87*100</f>
        <v>0.11153808424261624</v>
      </c>
      <c r="AL22" s="8">
        <f>'[2]var Apu2024'!AM133/'data-fig-2-4'!AM$87*100</f>
        <v>8.1857871890341161E-2</v>
      </c>
      <c r="AM22" s="8">
        <f>'[2]var Apu2024'!AN133/'data-fig-2-4'!AN$87*100</f>
        <v>8.4627887137378788E-2</v>
      </c>
      <c r="AN22" s="8">
        <f>'[2]var Apu2024'!AO133/'data-fig-2-4'!AO$87*100</f>
        <v>6.6761686319544669E-2</v>
      </c>
      <c r="AO22" s="8">
        <f>'[2]var Apu2024'!AP133/'data-fig-2-4'!AP$87*100</f>
        <v>6.49305029801268E-2</v>
      </c>
      <c r="AP22" s="8">
        <f>'[2]var Apu2024'!AQ133/'data-fig-2-4'!AQ$87*100</f>
        <v>6.2750412569103006E-2</v>
      </c>
      <c r="AQ22" s="8">
        <f>'[2]var Apu2024'!AR133/'data-fig-2-4'!AR$87*100</f>
        <v>7.1087699361115211E-2</v>
      </c>
      <c r="AR22" s="8">
        <f>'[2]var Apu2024'!AS133/'data-fig-2-4'!AS$87*100</f>
        <v>3.2481033319587495E-2</v>
      </c>
      <c r="AS22" s="8">
        <f>'[2]var Apu2024'!AT133/'data-fig-2-4'!AT$87*100</f>
        <v>5.7174708205647178E-2</v>
      </c>
      <c r="AT22" s="8">
        <f>'[2]var Apu2024'!AU133/'data-fig-2-4'!AU$87*100</f>
        <v>5.5425835070650048E-2</v>
      </c>
      <c r="AU22" s="8">
        <f>'[2]var Apu2024'!AV133/'data-fig-2-4'!AV$87*100</f>
        <v>7.7090664140140222E-2</v>
      </c>
      <c r="AV22" s="8">
        <f>'[2]var Apu2024'!AW133/'data-fig-2-4'!AW$87*100</f>
        <v>6.6235145039213711E-2</v>
      </c>
    </row>
    <row r="23" spans="1:48" s="9" customFormat="1" ht="12.75" customHeight="1" x14ac:dyDescent="0.2">
      <c r="A23" s="7" t="s">
        <v>33</v>
      </c>
      <c r="B23" s="7" t="s">
        <v>34</v>
      </c>
      <c r="C23" s="8">
        <f>'[2]var Apu2024'!D134/'data-fig-2-4'!D$87*100</f>
        <v>0</v>
      </c>
      <c r="D23" s="8">
        <f>'[2]var Apu2024'!E134/'data-fig-2-4'!E$87*100</f>
        <v>6.0346523146244261E-3</v>
      </c>
      <c r="E23" s="8">
        <f>'[2]var Apu2024'!F134/'data-fig-2-4'!F$87*100</f>
        <v>8.5197440114124796E-3</v>
      </c>
      <c r="F23" s="8">
        <f>'[2]var Apu2024'!G134/'data-fig-2-4'!G$87*100</f>
        <v>1.5709942667341097E-2</v>
      </c>
      <c r="G23" s="8">
        <f>'[2]var Apu2024'!H134/'data-fig-2-4'!H$87*100</f>
        <v>1.9130718801763757E-2</v>
      </c>
      <c r="H23" s="8">
        <f>'[2]var Apu2024'!I134/'data-fig-2-4'!I$87*100</f>
        <v>2.4303004137229047E-2</v>
      </c>
      <c r="I23" s="8">
        <f>'[2]var Apu2024'!J134/'data-fig-2-4'!J$87*100</f>
        <v>2.5881056534099649E-2</v>
      </c>
      <c r="J23" s="8">
        <f>'[2]var Apu2024'!K134/'data-fig-2-4'!K$87*100</f>
        <v>1.5971138048822161E-2</v>
      </c>
      <c r="K23" s="8">
        <f>'[2]var Apu2024'!L134/'data-fig-2-4'!L$87*100</f>
        <v>1.2252765119205276E-2</v>
      </c>
      <c r="L23" s="8">
        <f>'[2]var Apu2024'!M134/'data-fig-2-4'!M$87*100</f>
        <v>1.176556458913669E-2</v>
      </c>
      <c r="M23" s="8">
        <f>'[2]var Apu2024'!N134/'data-fig-2-4'!N$87*100</f>
        <v>8.696672208267104E-3</v>
      </c>
      <c r="N23" s="8">
        <f>'[2]var Apu2024'!O134/'data-fig-2-4'!O$87*100</f>
        <v>2.5383749610862344E-2</v>
      </c>
      <c r="O23" s="8">
        <f>'[2]var Apu2024'!P134/'data-fig-2-4'!P$87*100</f>
        <v>2.918270869099852E-2</v>
      </c>
      <c r="P23" s="8">
        <f>'[2]var Apu2024'!Q134/'data-fig-2-4'!Q$87*100</f>
        <v>1.8190605443984521E-2</v>
      </c>
      <c r="Q23" s="8">
        <f>'[2]var Apu2024'!R134/'data-fig-2-4'!R$87*100</f>
        <v>2.0355310312740387E-2</v>
      </c>
      <c r="R23" s="8">
        <f>'[2]var Apu2024'!S134/'data-fig-2-4'!S$87*100</f>
        <v>1.1253580684763323E-2</v>
      </c>
      <c r="S23" s="8">
        <f>'[2]var Apu2024'!T134/'data-fig-2-4'!T$87*100</f>
        <v>4.9431455871715531E-3</v>
      </c>
      <c r="T23" s="8">
        <f>'[2]var Apu2024'!U134/'data-fig-2-4'!U$87*100</f>
        <v>1.24300907637208E-2</v>
      </c>
      <c r="U23" s="8">
        <f>'[2]var Apu2024'!V134/'data-fig-2-4'!V$87*100</f>
        <v>2.0392829477951312E-2</v>
      </c>
      <c r="V23" s="8">
        <f>'[2]var Apu2024'!W134/'data-fig-2-4'!W$87*100</f>
        <v>2.5031233334175149E-2</v>
      </c>
      <c r="W23" s="8">
        <f>'[2]var Apu2024'!X134/'data-fig-2-4'!X$87*100</f>
        <v>2.8670793349522772E-2</v>
      </c>
      <c r="X23" s="8">
        <f>'[2]var Apu2024'!Y134/'data-fig-2-4'!Y$87*100</f>
        <v>5.0423578418165541E-2</v>
      </c>
      <c r="Y23" s="8">
        <f>'[2]var Apu2024'!Z134/'data-fig-2-4'!Z$87*100</f>
        <v>2.2482616819742344E-2</v>
      </c>
      <c r="Z23" s="8">
        <f>'[2]var Apu2024'!AA134/'data-fig-2-4'!AA$87*100</f>
        <v>1.5902884694582241E-2</v>
      </c>
      <c r="AA23" s="8">
        <f>'[2]var Apu2024'!AB134/'data-fig-2-4'!AB$87*100</f>
        <v>2.7183410352995988E-2</v>
      </c>
      <c r="AB23" s="8">
        <f>'[2]var Apu2024'!AC134/'data-fig-2-4'!AC$87*100</f>
        <v>3.1306968660014582E-2</v>
      </c>
      <c r="AC23" s="8">
        <f>'[2]var Apu2024'!AD134/'data-fig-2-4'!AD$87*100</f>
        <v>3.0646157198895831E-2</v>
      </c>
      <c r="AD23" s="8">
        <f>'[2]var Apu2024'!AE134/'data-fig-2-4'!AE$87*100</f>
        <v>2.8168693638913101E-2</v>
      </c>
      <c r="AE23" s="8">
        <f>'[2]var Apu2024'!AF134/'data-fig-2-4'!AF$87*100</f>
        <v>2.3737328910621708E-2</v>
      </c>
      <c r="AF23" s="8">
        <f>'[2]var Apu2024'!AG134/'data-fig-2-4'!AG$87*100</f>
        <v>3.2512562814070362E-2</v>
      </c>
      <c r="AG23" s="8">
        <f>'[2]var Apu2024'!AH134/'data-fig-2-4'!AH$87*100</f>
        <v>1.0176460864534264E-2</v>
      </c>
      <c r="AH23" s="8">
        <f>'[2]var Apu2024'!AI134/'data-fig-2-4'!AI$87*100</f>
        <v>-9.6188770462031382E-3</v>
      </c>
      <c r="AI23" s="8">
        <f>'[2]var Apu2024'!AJ134/'data-fig-2-4'!AJ$87*100</f>
        <v>-6.8375537851194474E-3</v>
      </c>
      <c r="AJ23" s="8">
        <f>'[2]var Apu2024'!AK134/'data-fig-2-4'!AK$87*100</f>
        <v>-1.9298113717127988E-2</v>
      </c>
      <c r="AK23" s="8">
        <f>'[2]var Apu2024'!AL134/'data-fig-2-4'!AL$87*100</f>
        <v>-1.9760869893300739E-2</v>
      </c>
      <c r="AL23" s="8">
        <f>'[2]var Apu2024'!AM134/'data-fig-2-4'!AM$87*100</f>
        <v>-7.9397028322452136E-3</v>
      </c>
      <c r="AM23" s="8">
        <f>'[2]var Apu2024'!AN134/'data-fig-2-4'!AN$87*100</f>
        <v>3.9066013386014646E-3</v>
      </c>
      <c r="AN23" s="8">
        <f>'[2]var Apu2024'!AO134/'data-fig-2-4'!AO$87*100</f>
        <v>1.5234210301104162E-2</v>
      </c>
      <c r="AO23" s="8">
        <f>'[2]var Apu2024'!AP134/'data-fig-2-4'!AP$87*100</f>
        <v>2.8581639416655258E-2</v>
      </c>
      <c r="AP23" s="8">
        <f>'[2]var Apu2024'!AQ134/'data-fig-2-4'!AQ$87*100</f>
        <v>3.3243283519355633E-2</v>
      </c>
      <c r="AQ23" s="8">
        <f>'[2]var Apu2024'!AR134/'data-fig-2-4'!AR$87*100</f>
        <v>3.0836191163005455E-2</v>
      </c>
      <c r="AR23" s="8">
        <f>'[2]var Apu2024'!AS134/'data-fig-2-4'!AS$87*100</f>
        <v>2.0705041159896426E-2</v>
      </c>
      <c r="AS23" s="8">
        <f>'[2]var Apu2024'!AT134/'data-fig-2-4'!AT$87*100</f>
        <v>7.9741573508573492E-3</v>
      </c>
      <c r="AT23" s="8">
        <f>'[2]var Apu2024'!AU134/'data-fig-2-4'!AU$87*100</f>
        <v>3.1424300781048381E-2</v>
      </c>
      <c r="AU23" s="8">
        <f>'[2]var Apu2024'!AV134/'data-fig-2-4'!AV$87*100</f>
        <v>3.1593374519112039E-2</v>
      </c>
      <c r="AV23" s="8">
        <f>'[2]var Apu2024'!AW134/'data-fig-2-4'!AW$87*100</f>
        <v>3.7090311312031242E-2</v>
      </c>
    </row>
    <row r="24" spans="1:48" s="9" customFormat="1" ht="12.75" customHeight="1" x14ac:dyDescent="0.2">
      <c r="A24" s="7" t="s">
        <v>35</v>
      </c>
      <c r="B24" s="7" t="s">
        <v>36</v>
      </c>
      <c r="C24" s="8">
        <f>'[2]var Apu2024'!D135/'data-fig-2-4'!D$87*100</f>
        <v>2.2814208689171636E-3</v>
      </c>
      <c r="D24" s="8">
        <f>'[2]var Apu2024'!E135/'data-fig-2-4'!E$87*100</f>
        <v>2.4585620541062482E-3</v>
      </c>
      <c r="E24" s="8">
        <f>'[2]var Apu2024'!F135/'data-fig-2-4'!F$87*100</f>
        <v>1.9813358166075588E-3</v>
      </c>
      <c r="F24" s="8">
        <f>'[2]var Apu2024'!G135/'data-fig-2-4'!G$87*100</f>
        <v>2.2442775239058734E-3</v>
      </c>
      <c r="G24" s="8">
        <f>'[2]var Apu2024'!H135/'data-fig-2-4'!H$87*100</f>
        <v>1.8664115904159693E-3</v>
      </c>
      <c r="H24" s="8">
        <f>'[2]var Apu2024'!I135/'data-fig-2-4'!I$87*100</f>
        <v>1.5725473265265878E-3</v>
      </c>
      <c r="I24" s="8">
        <f>'[2]var Apu2024'!J135/'data-fig-2-4'!J$87*100</f>
        <v>2.9349651739700561E-3</v>
      </c>
      <c r="J24" s="8">
        <f>'[2]var Apu2024'!K135/'data-fig-2-4'!K$87*100</f>
        <v>3.3427963357999897E-3</v>
      </c>
      <c r="K24" s="8">
        <f>'[2]var Apu2024'!L135/'data-fig-2-4'!L$87*100</f>
        <v>3.652266525916951E-3</v>
      </c>
      <c r="L24" s="8">
        <f>'[2]var Apu2024'!M135/'data-fig-2-4'!M$87*100</f>
        <v>3.7039740373208097E-3</v>
      </c>
      <c r="M24" s="8">
        <f>'[2]var Apu2024'!N135/'data-fig-2-4'!N$87*100</f>
        <v>4.651708390468451E-3</v>
      </c>
      <c r="N24" s="8">
        <f>'[2]var Apu2024'!O135/'data-fig-2-4'!O$87*100</f>
        <v>5.2683253909336855E-3</v>
      </c>
      <c r="O24" s="8">
        <f>'[2]var Apu2024'!P135/'data-fig-2-4'!P$87*100</f>
        <v>2.7705103187656843E-3</v>
      </c>
      <c r="P24" s="8">
        <f>'[2]var Apu2024'!Q135/'data-fig-2-4'!Q$87*100</f>
        <v>7.1335707623468791E-4</v>
      </c>
      <c r="Q24" s="8">
        <f>'[2]var Apu2024'!R135/'data-fig-2-4'!R$87*100</f>
        <v>-1.7623645292415945E-3</v>
      </c>
      <c r="R24" s="8">
        <f>'[2]var Apu2024'!S135/'data-fig-2-4'!S$87*100</f>
        <v>2.9839039694448261E-3</v>
      </c>
      <c r="S24" s="8">
        <f>'[2]var Apu2024'!T135/'data-fig-2-4'!T$87*100</f>
        <v>2.5539585533719601E-3</v>
      </c>
      <c r="T24" s="8">
        <f>'[2]var Apu2024'!U135/'data-fig-2-4'!U$87*100</f>
        <v>1.8444650810682517E-3</v>
      </c>
      <c r="U24" s="8">
        <f>'[2]var Apu2024'!V135/'data-fig-2-4'!V$87*100</f>
        <v>2.5587960941916123E-3</v>
      </c>
      <c r="V24" s="8">
        <f>'[2]var Apu2024'!W135/'data-fig-2-4'!W$87*100</f>
        <v>3.9366628092322945E-3</v>
      </c>
      <c r="W24" s="8">
        <f>'[2]var Apu2024'!X135/'data-fig-2-4'!X$87*100</f>
        <v>3.2254642518213072E-3</v>
      </c>
      <c r="X24" s="8">
        <f>'[2]var Apu2024'!Y135/'data-fig-2-4'!Y$87*100</f>
        <v>4.1397554286784644E-3</v>
      </c>
      <c r="Y24" s="8">
        <f>'[2]var Apu2024'!Z135/'data-fig-2-4'!Z$87*100</f>
        <v>6.3395750916133949E-3</v>
      </c>
      <c r="Z24" s="8">
        <f>'[2]var Apu2024'!AA135/'data-fig-2-4'!AA$87*100</f>
        <v>3.5480539557633667E-3</v>
      </c>
      <c r="AA24" s="8">
        <f>'[2]var Apu2024'!AB135/'data-fig-2-4'!AB$87*100</f>
        <v>1.6026500434872938E-3</v>
      </c>
      <c r="AB24" s="8">
        <f>'[2]var Apu2024'!AC135/'data-fig-2-4'!AC$87*100</f>
        <v>2.2404233692665818E-3</v>
      </c>
      <c r="AC24" s="8">
        <f>'[2]var Apu2024'!AD135/'data-fig-2-4'!AD$87*100</f>
        <v>3.4051285776550825E-3</v>
      </c>
      <c r="AD24" s="8">
        <f>'[2]var Apu2024'!AE135/'data-fig-2-4'!AE$87*100</f>
        <v>1.4084346819456563E-3</v>
      </c>
      <c r="AE24" s="8">
        <f>'[2]var Apu2024'!AF135/'data-fig-2-4'!AF$87*100</f>
        <v>-1.0320577787226848E-4</v>
      </c>
      <c r="AF24" s="8">
        <f>'[2]var Apu2024'!AG135/'data-fig-2-4'!AG$87*100</f>
        <v>-1.306532663316584E-3</v>
      </c>
      <c r="AG24" s="8">
        <f>'[2]var Apu2024'!AH135/'data-fig-2-4'!AH$87*100</f>
        <v>-2.5828580874451886E-4</v>
      </c>
      <c r="AH24" s="8">
        <f>'[2]var Apu2024'!AI135/'data-fig-2-4'!AI$87*100</f>
        <v>3.5068822564282993E-4</v>
      </c>
      <c r="AI24" s="8">
        <f>'[2]var Apu2024'!AJ135/'data-fig-2-4'!AJ$87*100</f>
        <v>1.8912382809904813E-3</v>
      </c>
      <c r="AJ24" s="8">
        <f>'[2]var Apu2024'!AK135/'data-fig-2-4'!AK$87*100</f>
        <v>4.7886138255895382E-5</v>
      </c>
      <c r="AK24" s="8">
        <f>'[2]var Apu2024'!AL135/'data-fig-2-4'!AL$87*100</f>
        <v>-1.1318875356544585E-3</v>
      </c>
      <c r="AL24" s="8">
        <f>'[2]var Apu2024'!AM135/'data-fig-2-4'!AM$87*100</f>
        <v>1.392930321446583E-4</v>
      </c>
      <c r="AM24" s="8">
        <f>'[2]var Apu2024'!AN135/'data-fig-2-4'!AN$87*100</f>
        <v>-2.5892590267474975E-3</v>
      </c>
      <c r="AN24" s="8">
        <f>'[2]var Apu2024'!AO135/'data-fig-2-4'!AO$87*100</f>
        <v>-2.1059055416232202E-3</v>
      </c>
      <c r="AO24" s="8">
        <f>'[2]var Apu2024'!AP135/'data-fig-2-4'!AP$87*100</f>
        <v>5.2363308854941023E-4</v>
      </c>
      <c r="AP24" s="8">
        <f>'[2]var Apu2024'!AQ135/'data-fig-2-4'!AQ$87*100</f>
        <v>4.6701930870103251E-4</v>
      </c>
      <c r="AQ24" s="8">
        <f>'[2]var Apu2024'!AR135/'data-fig-2-4'!AR$87*100</f>
        <v>1.1101028818681928E-3</v>
      </c>
      <c r="AR24" s="8">
        <f>'[2]var Apu2024'!AS135/'data-fig-2-4'!AS$87*100</f>
        <v>-8.6271004832901767E-5</v>
      </c>
      <c r="AS24" s="8">
        <f>'[2]var Apu2024'!AT135/'data-fig-2-4'!AT$87*100</f>
        <v>0</v>
      </c>
      <c r="AT24" s="8">
        <f>'[2]var Apu2024'!AU135/'data-fig-2-4'!AU$87*100</f>
        <v>-7.9125937218467587E-4</v>
      </c>
      <c r="AU24" s="8">
        <f>'[2]var Apu2024'!AV135/'data-fig-2-4'!AV$87*100</f>
        <v>2.4765243184074806E-4</v>
      </c>
      <c r="AV24" s="8">
        <f>'[2]var Apu2024'!AW135/'data-fig-2-4'!AW$87*100</f>
        <v>3.5275180656871804E-3</v>
      </c>
    </row>
    <row r="25" spans="1:48" s="9" customFormat="1" ht="12.75" customHeight="1" x14ac:dyDescent="0.2">
      <c r="A25" s="7" t="s">
        <v>37</v>
      </c>
      <c r="B25" s="7" t="s">
        <v>38</v>
      </c>
      <c r="C25" s="8">
        <f>'[2]var Apu2024'!D136/'data-fig-2-4'!D$87*100</f>
        <v>0.10925471050036631</v>
      </c>
      <c r="D25" s="8">
        <f>'[2]var Apu2024'!E136/'data-fig-2-4'!E$87*100</f>
        <v>0.12248109142274752</v>
      </c>
      <c r="E25" s="8">
        <f>'[2]var Apu2024'!F136/'data-fig-2-4'!F$87*100</f>
        <v>0.11788948108814963</v>
      </c>
      <c r="F25" s="8">
        <f>'[2]var Apu2024'!G136/'data-fig-2-4'!G$87*100</f>
        <v>0.15209296142777484</v>
      </c>
      <c r="G25" s="8">
        <f>'[2]var Apu2024'!H136/'data-fig-2-4'!H$87*100</f>
        <v>0.11742839589700517</v>
      </c>
      <c r="H25" s="8">
        <f>'[2]var Apu2024'!I136/'data-fig-2-4'!I$87*100</f>
        <v>6.7762493888509259E-2</v>
      </c>
      <c r="I25" s="8">
        <f>'[2]var Apu2024'!J136/'data-fig-2-4'!J$87*100</f>
        <v>0.16515849478976979</v>
      </c>
      <c r="J25" s="8">
        <f>'[2]var Apu2024'!K136/'data-fig-2-4'!K$87*100</f>
        <v>0.16342559863911046</v>
      </c>
      <c r="K25" s="8">
        <f>'[2]var Apu2024'!L136/'data-fig-2-4'!L$87*100</f>
        <v>-7.8936082979495469E-3</v>
      </c>
      <c r="L25" s="8">
        <f>'[2]var Apu2024'!M136/'data-fig-2-4'!M$87*100</f>
        <v>7.7565573958012182E-2</v>
      </c>
      <c r="M25" s="8">
        <f>'[2]var Apu2024'!N136/'data-fig-2-4'!N$87*100</f>
        <v>0.10951739536689843</v>
      </c>
      <c r="N25" s="8">
        <f>'[2]var Apu2024'!O136/'data-fig-2-4'!O$87*100</f>
        <v>0.12442826696041573</v>
      </c>
      <c r="O25" s="8">
        <f>'[2]var Apu2024'!P136/'data-fig-2-4'!P$87*100</f>
        <v>9.0688037767596652E-2</v>
      </c>
      <c r="P25" s="8">
        <f>'[2]var Apu2024'!Q136/'data-fig-2-4'!Q$87*100</f>
        <v>3.2546916603207604E-2</v>
      </c>
      <c r="Q25" s="8">
        <f>'[2]var Apu2024'!R136/'data-fig-2-4'!R$87*100</f>
        <v>-0.16469296525762686</v>
      </c>
      <c r="R25" s="8">
        <f>'[2]var Apu2024'!S136/'data-fig-2-4'!S$87*100</f>
        <v>2.0290546992224798E-2</v>
      </c>
      <c r="S25" s="8">
        <f>'[2]var Apu2024'!T136/'data-fig-2-4'!T$87*100</f>
        <v>0.11212701906900797</v>
      </c>
      <c r="T25" s="8">
        <f>'[2]var Apu2024'!U136/'data-fig-2-4'!U$87*100</f>
        <v>6.4556277837388765E-2</v>
      </c>
      <c r="U25" s="8">
        <f>'[2]var Apu2024'!V136/'data-fig-2-4'!V$87*100</f>
        <v>-0.14305996344798547</v>
      </c>
      <c r="V25" s="8">
        <f>'[2]var Apu2024'!W136/'data-fig-2-4'!W$87*100</f>
        <v>0.10495291602726844</v>
      </c>
      <c r="W25" s="8">
        <f>'[2]var Apu2024'!X136/'data-fig-2-4'!X$87*100</f>
        <v>7.5905925392861548E-2</v>
      </c>
      <c r="X25" s="8">
        <f>'[2]var Apu2024'!Y136/'data-fig-2-4'!Y$87*100</f>
        <v>-5.0219983888886242E-3</v>
      </c>
      <c r="Y25" s="8">
        <f>'[2]var Apu2024'!Z136/'data-fig-2-4'!Z$87*100</f>
        <v>6.3853246025838015E-2</v>
      </c>
      <c r="Z25" s="8">
        <f>'[2]var Apu2024'!AA136/'data-fig-2-4'!AA$87*100</f>
        <v>0.12956732749171593</v>
      </c>
      <c r="AA25" s="8">
        <f>'[2]var Apu2024'!AB136/'data-fig-2-4'!AB$87*100</f>
        <v>3.3778931685809088E-2</v>
      </c>
      <c r="AB25" s="8">
        <f>'[2]var Apu2024'!AC136/'data-fig-2-4'!AC$87*100</f>
        <v>1.5270254016843269E-2</v>
      </c>
      <c r="AC25" s="8">
        <f>'[2]var Apu2024'!AD136/'data-fig-2-4'!AD$87*100</f>
        <v>3.5016072206886531E-2</v>
      </c>
      <c r="AD25" s="8">
        <f>'[2]var Apu2024'!AE136/'data-fig-2-4'!AE$87*100</f>
        <v>9.9132133383098026E-3</v>
      </c>
      <c r="AE25" s="8">
        <f>'[2]var Apu2024'!AF136/'data-fig-2-4'!AF$87*100</f>
        <v>1.0836606676588182E-2</v>
      </c>
      <c r="AF25" s="8">
        <f>'[2]var Apu2024'!AG136/'data-fig-2-4'!AG$87*100</f>
        <v>1.9899497487437186E-2</v>
      </c>
      <c r="AG25" s="8">
        <f>'[2]var Apu2024'!AH136/'data-fig-2-4'!AH$87*100</f>
        <v>2.2419208199024713E-2</v>
      </c>
      <c r="AH25" s="8">
        <f>'[2]var Apu2024'!AI136/'data-fig-2-4'!AI$87*100</f>
        <v>1.247448116929474E-2</v>
      </c>
      <c r="AI25" s="8">
        <f>'[2]var Apu2024'!AJ136/'data-fig-2-4'!AJ$87*100</f>
        <v>-2.075512780163917E-2</v>
      </c>
      <c r="AJ25" s="8">
        <f>'[2]var Apu2024'!AK136/'data-fig-2-4'!AK$87*100</f>
        <v>4.3289068983334192E-2</v>
      </c>
      <c r="AK25" s="8">
        <f>'[2]var Apu2024'!AL136/'data-fig-2-4'!AL$87*100</f>
        <v>2.112856733221654E-2</v>
      </c>
      <c r="AL25" s="8">
        <f>'[2]var Apu2024'!AM136/'data-fig-2-4'!AM$87*100</f>
        <v>1.5693681621630907E-2</v>
      </c>
      <c r="AM25" s="8">
        <f>'[2]var Apu2024'!AN136/'data-fig-2-4'!AN$87*100</f>
        <v>4.4517085021272803E-3</v>
      </c>
      <c r="AN25" s="8">
        <f>'[2]var Apu2024'!AO136/'data-fig-2-4'!AO$87*100</f>
        <v>1.9087569377265808E-2</v>
      </c>
      <c r="AO25" s="8">
        <f>'[2]var Apu2024'!AP136/'data-fig-2-4'!AP$87*100</f>
        <v>1.8152613736379539E-2</v>
      </c>
      <c r="AP25" s="8">
        <f>'[2]var Apu2024'!AQ136/'data-fig-2-4'!AQ$87*100</f>
        <v>2.4454829255617924E-2</v>
      </c>
      <c r="AQ25" s="8">
        <f>'[2]var Apu2024'!AR136/'data-fig-2-4'!AR$87*100</f>
        <v>2.3106585911478756E-2</v>
      </c>
      <c r="AR25" s="8">
        <f>'[2]var Apu2024'!AS136/'data-fig-2-4'!AS$87*100</f>
        <v>0.13484158055382534</v>
      </c>
      <c r="AS25" s="8">
        <f>'[2]var Apu2024'!AT136/'data-fig-2-4'!AT$87*100</f>
        <v>5.3865432905041338E-2</v>
      </c>
      <c r="AT25" s="8">
        <f>'[2]var Apu2024'!AU136/'data-fig-2-4'!AU$87*100</f>
        <v>9.2652704581052667E-2</v>
      </c>
      <c r="AU25" s="8">
        <f>'[2]var Apu2024'!AV136/'data-fig-2-4'!AV$87*100</f>
        <v>2.4128422645055339E-2</v>
      </c>
      <c r="AV25" s="8">
        <f>'[2]var Apu2024'!AW136/'data-fig-2-4'!AW$87*100</f>
        <v>7.7947874927223534E-2</v>
      </c>
    </row>
    <row r="26" spans="1:48" s="9" customFormat="1" ht="12.75" customHeight="1" x14ac:dyDescent="0.2">
      <c r="A26" s="7" t="s">
        <v>39</v>
      </c>
      <c r="B26" s="7" t="s">
        <v>40</v>
      </c>
      <c r="C26" s="8">
        <f>'[2]var Apu2024'!D137/'data-fig-2-4'!D$87*100</f>
        <v>0</v>
      </c>
      <c r="D26" s="8">
        <f>'[2]var Apu2024'!E137/'data-fig-2-4'!E$87*100</f>
        <v>0</v>
      </c>
      <c r="E26" s="8">
        <f>'[2]var Apu2024'!F137/'data-fig-2-4'!F$87*100</f>
        <v>0</v>
      </c>
      <c r="F26" s="8">
        <f>'[2]var Apu2024'!G137/'data-fig-2-4'!G$87*100</f>
        <v>0</v>
      </c>
      <c r="G26" s="8">
        <f>'[2]var Apu2024'!H137/'data-fig-2-4'!H$87*100</f>
        <v>0</v>
      </c>
      <c r="H26" s="8">
        <f>'[2]var Apu2024'!I137/'data-fig-2-4'!I$87*100</f>
        <v>0</v>
      </c>
      <c r="I26" s="8">
        <f>'[2]var Apu2024'!J137/'data-fig-2-4'!J$87*100</f>
        <v>0</v>
      </c>
      <c r="J26" s="8">
        <f>'[2]var Apu2024'!K137/'data-fig-2-4'!K$87*100</f>
        <v>0</v>
      </c>
      <c r="K26" s="8">
        <f>'[2]var Apu2024'!L137/'data-fig-2-4'!L$87*100</f>
        <v>0</v>
      </c>
      <c r="L26" s="8">
        <f>'[2]var Apu2024'!M137/'data-fig-2-4'!M$87*100</f>
        <v>0</v>
      </c>
      <c r="M26" s="8">
        <f>'[2]var Apu2024'!N137/'data-fig-2-4'!N$87*100</f>
        <v>0</v>
      </c>
      <c r="N26" s="8">
        <f>'[2]var Apu2024'!O137/'data-fig-2-4'!O$87*100</f>
        <v>0</v>
      </c>
      <c r="O26" s="8">
        <f>'[2]var Apu2024'!P137/'data-fig-2-4'!P$87*100</f>
        <v>0</v>
      </c>
      <c r="P26" s="8">
        <f>'[2]var Apu2024'!Q137/'data-fig-2-4'!Q$87*100</f>
        <v>0</v>
      </c>
      <c r="Q26" s="8">
        <f>'[2]var Apu2024'!R137/'data-fig-2-4'!R$87*100</f>
        <v>0</v>
      </c>
      <c r="R26" s="8">
        <f>'[2]var Apu2024'!S137/'data-fig-2-4'!S$87*100</f>
        <v>0</v>
      </c>
      <c r="S26" s="8">
        <f>'[2]var Apu2024'!T137/'data-fig-2-4'!T$87*100</f>
        <v>0</v>
      </c>
      <c r="T26" s="8">
        <f>'[2]var Apu2024'!U137/'data-fig-2-4'!U$87*100</f>
        <v>0</v>
      </c>
      <c r="U26" s="8">
        <f>'[2]var Apu2024'!V137/'data-fig-2-4'!V$87*100</f>
        <v>0</v>
      </c>
      <c r="V26" s="8">
        <f>'[2]var Apu2024'!W137/'data-fig-2-4'!W$87*100</f>
        <v>0</v>
      </c>
      <c r="W26" s="8">
        <f>'[2]var Apu2024'!X137/'data-fig-2-4'!X$87*100</f>
        <v>0</v>
      </c>
      <c r="X26" s="8">
        <f>'[2]var Apu2024'!Y137/'data-fig-2-4'!Y$87*100</f>
        <v>0</v>
      </c>
      <c r="Y26" s="8">
        <f>'[2]var Apu2024'!Z137/'data-fig-2-4'!Z$87*100</f>
        <v>0</v>
      </c>
      <c r="Z26" s="8">
        <f>'[2]var Apu2024'!AA137/'data-fig-2-4'!AA$87*100</f>
        <v>0</v>
      </c>
      <c r="AA26" s="8">
        <f>'[2]var Apu2024'!AB137/'data-fig-2-4'!AB$87*100</f>
        <v>0</v>
      </c>
      <c r="AB26" s="8">
        <f>'[2]var Apu2024'!AC137/'data-fig-2-4'!AC$87*100</f>
        <v>0</v>
      </c>
      <c r="AC26" s="8">
        <f>'[2]var Apu2024'!AD137/'data-fig-2-4'!AD$87*100</f>
        <v>0</v>
      </c>
      <c r="AD26" s="8">
        <f>'[2]var Apu2024'!AE137/'data-fig-2-4'!AE$87*100</f>
        <v>0</v>
      </c>
      <c r="AE26" s="8">
        <f>'[2]var Apu2024'!AF137/'data-fig-2-4'!AF$87*100</f>
        <v>0</v>
      </c>
      <c r="AF26" s="8">
        <f>'[2]var Apu2024'!AG137/'data-fig-2-4'!AG$87*100</f>
        <v>0</v>
      </c>
      <c r="AG26" s="8">
        <f>'[2]var Apu2024'!AH137/'data-fig-2-4'!AH$87*100</f>
        <v>0</v>
      </c>
      <c r="AH26" s="8">
        <f>'[2]var Apu2024'!AI137/'data-fig-2-4'!AI$87*100</f>
        <v>0</v>
      </c>
      <c r="AI26" s="8">
        <f>'[2]var Apu2024'!AJ137/'data-fig-2-4'!AJ$87*100</f>
        <v>0</v>
      </c>
      <c r="AJ26" s="8">
        <f>'[2]var Apu2024'!AK137/'data-fig-2-4'!AK$87*100</f>
        <v>0</v>
      </c>
      <c r="AK26" s="8">
        <f>'[2]var Apu2024'!AL137/'data-fig-2-4'!AL$87*100</f>
        <v>0</v>
      </c>
      <c r="AL26" s="8">
        <f>'[2]var Apu2024'!AM137/'data-fig-2-4'!AM$87*100</f>
        <v>0</v>
      </c>
      <c r="AM26" s="8">
        <f>'[2]var Apu2024'!AN137/'data-fig-2-4'!AN$87*100</f>
        <v>0</v>
      </c>
      <c r="AN26" s="8">
        <f>'[2]var Apu2024'!AO137/'data-fig-2-4'!AO$87*100</f>
        <v>0</v>
      </c>
      <c r="AO26" s="8">
        <f>'[2]var Apu2024'!AP137/'data-fig-2-4'!AP$87*100</f>
        <v>0</v>
      </c>
      <c r="AP26" s="8">
        <f>'[2]var Apu2024'!AQ137/'data-fig-2-4'!AQ$87*100</f>
        <v>0</v>
      </c>
      <c r="AQ26" s="8">
        <f>'[2]var Apu2024'!AR137/'data-fig-2-4'!AR$87*100</f>
        <v>0</v>
      </c>
      <c r="AR26" s="8">
        <f>'[2]var Apu2024'!AS137/'data-fig-2-4'!AS$87*100</f>
        <v>0</v>
      </c>
      <c r="AS26" s="8">
        <f>'[2]var Apu2024'!AT137/'data-fig-2-4'!AT$87*100</f>
        <v>0</v>
      </c>
      <c r="AT26" s="8">
        <f>'[2]var Apu2024'!AU137/'data-fig-2-4'!AU$87*100</f>
        <v>0</v>
      </c>
      <c r="AU26" s="8">
        <f>'[2]var Apu2024'!AV137/'data-fig-2-4'!AV$87*100</f>
        <v>0</v>
      </c>
      <c r="AV26" s="8">
        <f>'[2]var Apu2024'!AW137/'data-fig-2-4'!AW$87*100</f>
        <v>0</v>
      </c>
    </row>
    <row r="27" spans="1:48" s="9" customFormat="1" ht="12.75" customHeight="1" x14ac:dyDescent="0.2">
      <c r="A27" s="7" t="s">
        <v>41</v>
      </c>
      <c r="B27" s="7" t="s">
        <v>42</v>
      </c>
      <c r="C27" s="8">
        <f>'[2]var Apu2024'!D138/'data-fig-2-4'!D$87*100</f>
        <v>0.11178962257694092</v>
      </c>
      <c r="D27" s="8">
        <f>'[2]var Apu2024'!E138/'data-fig-2-4'!E$87*100</f>
        <v>0.10638868525041571</v>
      </c>
      <c r="E27" s="8">
        <f>'[2]var Apu2024'!F138/'data-fig-2-4'!F$87*100</f>
        <v>7.9649699827623793E-2</v>
      </c>
      <c r="F27" s="8">
        <f>'[2]var Apu2024'!G138/'data-fig-2-4'!G$87*100</f>
        <v>7.6305435812799638E-2</v>
      </c>
      <c r="G27" s="8">
        <f>'[2]var Apu2024'!H138/'data-fig-2-4'!H$87*100</f>
        <v>6.9679366042196447E-2</v>
      </c>
      <c r="H27" s="8">
        <f>'[2]var Apu2024'!I138/'data-fig-2-4'!I$87*100</f>
        <v>6.4760358083322145E-2</v>
      </c>
      <c r="I27" s="8">
        <f>'[2]var Apu2024'!J138/'data-fig-2-4'!J$87*100</f>
        <v>4.2823810038381344E-2</v>
      </c>
      <c r="J27" s="8">
        <f>'[2]var Apu2024'!K138/'data-fig-2-4'!K$87*100</f>
        <v>3.5532686976836897E-2</v>
      </c>
      <c r="K27" s="8">
        <f>'[2]var Apu2024'!L138/'data-fig-2-4'!L$87*100</f>
        <v>2.0264188466377939E-2</v>
      </c>
      <c r="L27" s="8">
        <f>'[2]var Apu2024'!M138/'data-fig-2-4'!M$87*100</f>
        <v>2.2986427113961476E-2</v>
      </c>
      <c r="M27" s="8">
        <f>'[2]var Apu2024'!N138/'data-fig-2-4'!N$87*100</f>
        <v>5.0157551340703259E-2</v>
      </c>
      <c r="N27" s="8">
        <f>'[2]var Apu2024'!O138/'data-fig-2-4'!O$87*100</f>
        <v>4.2721329533753204E-2</v>
      </c>
      <c r="O27" s="8">
        <f>'[2]var Apu2024'!P138/'data-fig-2-4'!P$87*100</f>
        <v>5.430200224780736E-2</v>
      </c>
      <c r="P27" s="8">
        <f>'[2]var Apu2024'!Q138/'data-fig-2-4'!Q$87*100</f>
        <v>5.2610084372308193E-2</v>
      </c>
      <c r="Q27" s="8">
        <f>'[2]var Apu2024'!R138/'data-fig-2-4'!R$87*100</f>
        <v>4.4852177269198545E-2</v>
      </c>
      <c r="R27" s="8">
        <f>'[2]var Apu2024'!S138/'data-fig-2-4'!S$87*100</f>
        <v>3.648888282635384E-2</v>
      </c>
      <c r="S27" s="8">
        <f>'[2]var Apu2024'!T138/'data-fig-2-4'!T$87*100</f>
        <v>4.9019527072784522E-2</v>
      </c>
      <c r="T27" s="8">
        <f>'[2]var Apu2024'!U138/'data-fig-2-4'!U$87*100</f>
        <v>5.8621911924386559E-2</v>
      </c>
      <c r="U27" s="8">
        <f>'[2]var Apu2024'!V138/'data-fig-2-4'!V$87*100</f>
        <v>0.11848001308862972</v>
      </c>
      <c r="V27" s="8">
        <f>'[2]var Apu2024'!W138/'data-fig-2-4'!W$87*100</f>
        <v>0.11178636845084147</v>
      </c>
      <c r="W27" s="8">
        <f>'[2]var Apu2024'!X138/'data-fig-2-4'!X$87*100</f>
        <v>0.10493510365925335</v>
      </c>
      <c r="X27" s="8">
        <f>'[2]var Apu2024'!Y138/'data-fig-2-4'!Y$87*100</f>
        <v>0.11883134025599976</v>
      </c>
      <c r="Y27" s="8">
        <f>'[2]var Apu2024'!Z138/'data-fig-2-4'!Z$87*100</f>
        <v>0.10104106280035371</v>
      </c>
      <c r="Z27" s="8">
        <f>'[2]var Apu2024'!AA138/'data-fig-2-4'!AA$87*100</f>
        <v>0.10314699714254941</v>
      </c>
      <c r="AA27" s="8">
        <f>'[2]var Apu2024'!AB138/'data-fig-2-4'!AB$87*100</f>
        <v>0.10756247407251252</v>
      </c>
      <c r="AB27" s="8">
        <f>'[2]var Apu2024'!AC138/'data-fig-2-4'!AC$87*100</f>
        <v>0.11921410664886906</v>
      </c>
      <c r="AC27" s="8">
        <f>'[2]var Apu2024'!AD138/'data-fig-2-4'!AD$87*100</f>
        <v>0.11679591021356965</v>
      </c>
      <c r="AD27" s="8">
        <f>'[2]var Apu2024'!AE138/'data-fig-2-4'!AE$87*100</f>
        <v>0.11056212253273393</v>
      </c>
      <c r="AE27" s="8">
        <f>'[2]var Apu2024'!AF138/'data-fig-2-4'!AF$87*100</f>
        <v>0.12033793699906495</v>
      </c>
      <c r="AF27" s="8">
        <f>'[2]var Apu2024'!AG138/'data-fig-2-4'!AG$87*100</f>
        <v>0.12291457286432161</v>
      </c>
      <c r="AG27" s="8">
        <f>'[2]var Apu2024'!AH138/'data-fig-2-4'!AH$87*100</f>
        <v>0.16411480287627078</v>
      </c>
      <c r="AH27" s="8">
        <f>'[2]var Apu2024'!AI138/'data-fig-2-4'!AI$87*100</f>
        <v>0.1291534636724572</v>
      </c>
      <c r="AI27" s="8">
        <f>'[2]var Apu2024'!AJ138/'data-fig-2-4'!AJ$87*100</f>
        <v>0.14354013619825221</v>
      </c>
      <c r="AJ27" s="8">
        <f>'[2]var Apu2024'!AK138/'data-fig-2-4'!AK$87*100</f>
        <v>0.14270069200258395</v>
      </c>
      <c r="AK27" s="8">
        <f>'[2]var Apu2024'!AL138/'data-fig-2-4'!AL$87*100</f>
        <v>0.13936365282745508</v>
      </c>
      <c r="AL27" s="8">
        <f>'[2]var Apu2024'!AM138/'data-fig-2-4'!AM$87*100</f>
        <v>0.11426671736933035</v>
      </c>
      <c r="AM27" s="8">
        <f>'[2]var Apu2024'!AN138/'data-fig-2-4'!AN$87*100</f>
        <v>0.10357036106989999</v>
      </c>
      <c r="AN27" s="8">
        <f>'[2]var Apu2024'!AO138/'data-fig-2-4'!AO$87*100</f>
        <v>9.1853326815481001E-2</v>
      </c>
      <c r="AO27" s="8">
        <f>'[2]var Apu2024'!AP138/'data-fig-2-4'!AP$87*100</f>
        <v>9.6217580020954055E-2</v>
      </c>
      <c r="AP27" s="8">
        <f>'[2]var Apu2024'!AQ138/'data-fig-2-4'!AQ$87*100</f>
        <v>9.6842822104278636E-2</v>
      </c>
      <c r="AQ27" s="8">
        <f>'[2]var Apu2024'!AR138/'data-fig-2-4'!AR$87*100</f>
        <v>0.11076359865751559</v>
      </c>
      <c r="AR27" s="8">
        <f>'[2]var Apu2024'!AS138/'data-fig-2-4'!AS$87*100</f>
        <v>9.1662942634958056E-2</v>
      </c>
      <c r="AS27" s="8">
        <f>'[2]var Apu2024'!AT138/'data-fig-2-4'!AT$87*100</f>
        <v>8.4207101625053529E-2</v>
      </c>
      <c r="AT27" s="8">
        <f>'[2]var Apu2024'!AU138/'data-fig-2-4'!AU$87*100</f>
        <v>9.0015173340437085E-2</v>
      </c>
      <c r="AU27" s="8">
        <f>'[2]var Apu2024'!AV138/'data-fig-2-4'!AV$87*100</f>
        <v>8.105310304959204E-2</v>
      </c>
      <c r="AV27" s="8">
        <f>'[2]var Apu2024'!AW138/'data-fig-2-4'!AW$87*100</f>
        <v>9.3701839104078907E-2</v>
      </c>
    </row>
    <row r="28" spans="1:48" s="9" customFormat="1" ht="12.75" customHeight="1" x14ac:dyDescent="0.2">
      <c r="A28" s="7" t="s">
        <v>43</v>
      </c>
      <c r="B28" s="7" t="s">
        <v>44</v>
      </c>
      <c r="C28" s="8">
        <f>'[2]var Apu2024'!D139/'data-fig-2-4'!D$87*100</f>
        <v>0.11178962257694092</v>
      </c>
      <c r="D28" s="8">
        <f>'[2]var Apu2024'!E139/'data-fig-2-4'!E$87*100</f>
        <v>0.10638868525041571</v>
      </c>
      <c r="E28" s="8">
        <f>'[2]var Apu2024'!F139/'data-fig-2-4'!F$87*100</f>
        <v>7.9649699827623793E-2</v>
      </c>
      <c r="F28" s="8">
        <f>'[2]var Apu2024'!G139/'data-fig-2-4'!G$87*100</f>
        <v>7.6305435812799638E-2</v>
      </c>
      <c r="G28" s="8">
        <f>'[2]var Apu2024'!H139/'data-fig-2-4'!H$87*100</f>
        <v>6.9679366042196447E-2</v>
      </c>
      <c r="H28" s="8">
        <f>'[2]var Apu2024'!I139/'data-fig-2-4'!I$87*100</f>
        <v>6.4760358083322145E-2</v>
      </c>
      <c r="I28" s="8">
        <f>'[2]var Apu2024'!J139/'data-fig-2-4'!J$87*100</f>
        <v>4.2823810038381344E-2</v>
      </c>
      <c r="J28" s="8">
        <f>'[2]var Apu2024'!K139/'data-fig-2-4'!K$87*100</f>
        <v>3.5532686976836897E-2</v>
      </c>
      <c r="K28" s="8">
        <f>'[2]var Apu2024'!L139/'data-fig-2-4'!L$87*100</f>
        <v>2.0264188466377939E-2</v>
      </c>
      <c r="L28" s="8">
        <f>'[2]var Apu2024'!M139/'data-fig-2-4'!M$87*100</f>
        <v>2.2986427113961476E-2</v>
      </c>
      <c r="M28" s="8">
        <f>'[2]var Apu2024'!N139/'data-fig-2-4'!N$87*100</f>
        <v>5.0157551340703259E-2</v>
      </c>
      <c r="N28" s="8">
        <f>'[2]var Apu2024'!O139/'data-fig-2-4'!O$87*100</f>
        <v>4.2721329533753204E-2</v>
      </c>
      <c r="O28" s="8">
        <f>'[2]var Apu2024'!P139/'data-fig-2-4'!P$87*100</f>
        <v>5.430200224780736E-2</v>
      </c>
      <c r="P28" s="8">
        <f>'[2]var Apu2024'!Q139/'data-fig-2-4'!Q$87*100</f>
        <v>5.2610084372308193E-2</v>
      </c>
      <c r="Q28" s="8">
        <f>'[2]var Apu2024'!R139/'data-fig-2-4'!R$87*100</f>
        <v>4.4852177269198545E-2</v>
      </c>
      <c r="R28" s="8">
        <f>'[2]var Apu2024'!S139/'data-fig-2-4'!S$87*100</f>
        <v>3.648888282635384E-2</v>
      </c>
      <c r="S28" s="8">
        <f>'[2]var Apu2024'!T139/'data-fig-2-4'!T$87*100</f>
        <v>4.9019527072784522E-2</v>
      </c>
      <c r="T28" s="8">
        <f>'[2]var Apu2024'!U139/'data-fig-2-4'!U$87*100</f>
        <v>5.8461523656467576E-2</v>
      </c>
      <c r="U28" s="8">
        <f>'[2]var Apu2024'!V139/'data-fig-2-4'!V$87*100</f>
        <v>0.11832493453746659</v>
      </c>
      <c r="V28" s="8">
        <f>'[2]var Apu2024'!W139/'data-fig-2-4'!W$87*100</f>
        <v>0.11178636845084147</v>
      </c>
      <c r="W28" s="8">
        <f>'[2]var Apu2024'!X139/'data-fig-2-4'!X$87*100</f>
        <v>0.10493510365925335</v>
      </c>
      <c r="X28" s="8">
        <f>'[2]var Apu2024'!Y139/'data-fig-2-4'!Y$87*100</f>
        <v>0.11883134025599976</v>
      </c>
      <c r="Y28" s="8">
        <f>'[2]var Apu2024'!Z139/'data-fig-2-4'!Z$87*100</f>
        <v>0.10104106280035371</v>
      </c>
      <c r="Z28" s="8">
        <f>'[2]var Apu2024'!AA139/'data-fig-2-4'!AA$87*100</f>
        <v>0.10289356471713774</v>
      </c>
      <c r="AA28" s="8">
        <f>'[2]var Apu2024'!AB139/'data-fig-2-4'!AB$87*100</f>
        <v>0.10737755291364859</v>
      </c>
      <c r="AB28" s="8">
        <f>'[2]var Apu2024'!AC139/'data-fig-2-4'!AC$87*100</f>
        <v>0.11921410664886906</v>
      </c>
      <c r="AC28" s="8">
        <f>'[2]var Apu2024'!AD139/'data-fig-2-4'!AD$87*100</f>
        <v>0.11662565378468691</v>
      </c>
      <c r="AD28" s="8">
        <f>'[2]var Apu2024'!AE139/'data-fig-2-4'!AE$87*100</f>
        <v>0.11029126970928282</v>
      </c>
      <c r="AE28" s="8">
        <f>'[2]var Apu2024'!AF139/'data-fig-2-4'!AF$87*100</f>
        <v>0.12033793699906495</v>
      </c>
      <c r="AF28" s="8">
        <f>'[2]var Apu2024'!AG139/'data-fig-2-4'!AG$87*100</f>
        <v>0.12241206030150753</v>
      </c>
      <c r="AG28" s="8">
        <f>'[2]var Apu2024'!AH139/'data-fig-2-4'!AH$87*100</f>
        <v>0.16406314571452188</v>
      </c>
      <c r="AH28" s="8">
        <f>'[2]var Apu2024'!AI139/'data-fig-2-4'!AI$87*100</f>
        <v>0.12885287376476334</v>
      </c>
      <c r="AI28" s="8">
        <f>'[2]var Apu2024'!AJ139/'data-fig-2-4'!AJ$87*100</f>
        <v>0.14344314961973989</v>
      </c>
      <c r="AJ28" s="8">
        <f>'[2]var Apu2024'!AK139/'data-fig-2-4'!AK$87*100</f>
        <v>0.13719378610315539</v>
      </c>
      <c r="AK28" s="8">
        <f>'[2]var Apu2024'!AL139/'data-fig-2-4'!AL$87*100</f>
        <v>0.13327975732331238</v>
      </c>
      <c r="AL28" s="8">
        <f>'[2]var Apu2024'!AM139/'data-fig-2-4'!AM$87*100</f>
        <v>0.11500961354076851</v>
      </c>
      <c r="AM28" s="8">
        <f>'[2]var Apu2024'!AN139/'data-fig-2-4'!AN$87*100</f>
        <v>0.1042971706212677</v>
      </c>
      <c r="AN28" s="8">
        <f>'[2]var Apu2024'!AO139/'data-fig-2-4'!AO$87*100</f>
        <v>9.1853326815481001E-2</v>
      </c>
      <c r="AO28" s="8">
        <f>'[2]var Apu2024'!AP139/'data-fig-2-4'!AP$87*100</f>
        <v>9.6217580020954055E-2</v>
      </c>
      <c r="AP28" s="8">
        <f>'[2]var Apu2024'!AQ139/'data-fig-2-4'!AQ$87*100</f>
        <v>9.6842822104278636E-2</v>
      </c>
      <c r="AQ28" s="8">
        <f>'[2]var Apu2024'!AR139/'data-fig-2-4'!AR$87*100</f>
        <v>0.11076359865751559</v>
      </c>
      <c r="AR28" s="8">
        <f>'[2]var Apu2024'!AS139/'data-fig-2-4'!AS$87*100</f>
        <v>9.1662942634958056E-2</v>
      </c>
      <c r="AS28" s="8">
        <f>'[2]var Apu2024'!AT139/'data-fig-2-4'!AT$87*100</f>
        <v>8.4207101625053529E-2</v>
      </c>
      <c r="AT28" s="8">
        <f>'[2]var Apu2024'!AU139/'data-fig-2-4'!AU$87*100</f>
        <v>9.0015173340437085E-2</v>
      </c>
      <c r="AU28" s="8">
        <f>'[2]var Apu2024'!AV139/'data-fig-2-4'!AV$87*100</f>
        <v>8.105310304959204E-2</v>
      </c>
      <c r="AV28" s="8">
        <f>'[2]var Apu2024'!AW139/'data-fig-2-4'!AW$87*100</f>
        <v>9.3701839104078907E-2</v>
      </c>
    </row>
    <row r="29" spans="1:48" s="9" customFormat="1" ht="12.75" customHeight="1" x14ac:dyDescent="0.2">
      <c r="A29" s="7" t="s">
        <v>45</v>
      </c>
      <c r="B29" s="7" t="s">
        <v>46</v>
      </c>
      <c r="C29" s="8">
        <f>'[2]var Apu2024'!D140/'data-fig-2-4'!D$87*100</f>
        <v>0.11178962257694092</v>
      </c>
      <c r="D29" s="8">
        <f>'[2]var Apu2024'!E140/'data-fig-2-4'!E$87*100</f>
        <v>0.10638868525041571</v>
      </c>
      <c r="E29" s="8">
        <f>'[2]var Apu2024'!F140/'data-fig-2-4'!F$87*100</f>
        <v>7.9649699827623793E-2</v>
      </c>
      <c r="F29" s="8">
        <f>'[2]var Apu2024'!G140/'data-fig-2-4'!G$87*100</f>
        <v>7.6305435812799638E-2</v>
      </c>
      <c r="G29" s="8">
        <f>'[2]var Apu2024'!H140/'data-fig-2-4'!H$87*100</f>
        <v>6.9679366042196447E-2</v>
      </c>
      <c r="H29" s="8">
        <f>'[2]var Apu2024'!I140/'data-fig-2-4'!I$87*100</f>
        <v>6.4760358083322145E-2</v>
      </c>
      <c r="I29" s="8">
        <f>'[2]var Apu2024'!J140/'data-fig-2-4'!J$87*100</f>
        <v>4.2823810038381344E-2</v>
      </c>
      <c r="J29" s="8">
        <f>'[2]var Apu2024'!K140/'data-fig-2-4'!K$87*100</f>
        <v>3.5532686976836897E-2</v>
      </c>
      <c r="K29" s="8">
        <f>'[2]var Apu2024'!L140/'data-fig-2-4'!L$87*100</f>
        <v>2.0264188466377939E-2</v>
      </c>
      <c r="L29" s="8">
        <f>'[2]var Apu2024'!M140/'data-fig-2-4'!M$87*100</f>
        <v>2.2986427113961476E-2</v>
      </c>
      <c r="M29" s="8">
        <f>'[2]var Apu2024'!N140/'data-fig-2-4'!N$87*100</f>
        <v>5.0157551340703259E-2</v>
      </c>
      <c r="N29" s="8">
        <f>'[2]var Apu2024'!O140/'data-fig-2-4'!O$87*100</f>
        <v>4.2721329533753204E-2</v>
      </c>
      <c r="O29" s="8">
        <f>'[2]var Apu2024'!P140/'data-fig-2-4'!P$87*100</f>
        <v>5.430200224780736E-2</v>
      </c>
      <c r="P29" s="8">
        <f>'[2]var Apu2024'!Q140/'data-fig-2-4'!Q$87*100</f>
        <v>5.2610084372308193E-2</v>
      </c>
      <c r="Q29" s="8">
        <f>'[2]var Apu2024'!R140/'data-fig-2-4'!R$87*100</f>
        <v>4.4852177269198545E-2</v>
      </c>
      <c r="R29" s="8">
        <f>'[2]var Apu2024'!S140/'data-fig-2-4'!S$87*100</f>
        <v>3.648888282635384E-2</v>
      </c>
      <c r="S29" s="8">
        <f>'[2]var Apu2024'!T140/'data-fig-2-4'!T$87*100</f>
        <v>4.9019527072784522E-2</v>
      </c>
      <c r="T29" s="8">
        <f>'[2]var Apu2024'!U140/'data-fig-2-4'!U$87*100</f>
        <v>5.8461523656467576E-2</v>
      </c>
      <c r="U29" s="8">
        <f>'[2]var Apu2024'!V140/'data-fig-2-4'!V$87*100</f>
        <v>0.11832493453746659</v>
      </c>
      <c r="V29" s="8">
        <f>'[2]var Apu2024'!W140/'data-fig-2-4'!W$87*100</f>
        <v>0.11178636845084147</v>
      </c>
      <c r="W29" s="8">
        <f>'[2]var Apu2024'!X140/'data-fig-2-4'!X$87*100</f>
        <v>0.10493510365925335</v>
      </c>
      <c r="X29" s="8">
        <f>'[2]var Apu2024'!Y140/'data-fig-2-4'!Y$87*100</f>
        <v>0.11883134025599976</v>
      </c>
      <c r="Y29" s="8">
        <f>'[2]var Apu2024'!Z140/'data-fig-2-4'!Z$87*100</f>
        <v>0.10104106280035371</v>
      </c>
      <c r="Z29" s="8">
        <f>'[2]var Apu2024'!AA140/'data-fig-2-4'!AA$87*100</f>
        <v>0.10289356471713774</v>
      </c>
      <c r="AA29" s="8">
        <f>'[2]var Apu2024'!AB140/'data-fig-2-4'!AB$87*100</f>
        <v>0.10737755291364859</v>
      </c>
      <c r="AB29" s="8">
        <f>'[2]var Apu2024'!AC140/'data-fig-2-4'!AC$87*100</f>
        <v>0.11921410664886906</v>
      </c>
      <c r="AC29" s="8">
        <f>'[2]var Apu2024'!AD140/'data-fig-2-4'!AD$87*100</f>
        <v>0.11662565378468691</v>
      </c>
      <c r="AD29" s="8">
        <f>'[2]var Apu2024'!AE140/'data-fig-2-4'!AE$87*100</f>
        <v>0.11029126970928282</v>
      </c>
      <c r="AE29" s="8">
        <f>'[2]var Apu2024'!AF140/'data-fig-2-4'!AF$87*100</f>
        <v>0.12033793699906495</v>
      </c>
      <c r="AF29" s="8">
        <f>'[2]var Apu2024'!AG140/'data-fig-2-4'!AG$87*100</f>
        <v>0.12241206030150753</v>
      </c>
      <c r="AG29" s="8">
        <f>'[2]var Apu2024'!AH140/'data-fig-2-4'!AH$87*100</f>
        <v>0.16406314571452188</v>
      </c>
      <c r="AH29" s="8">
        <f>'[2]var Apu2024'!AI140/'data-fig-2-4'!AI$87*100</f>
        <v>0.12885287376476334</v>
      </c>
      <c r="AI29" s="8">
        <f>'[2]var Apu2024'!AJ140/'data-fig-2-4'!AJ$87*100</f>
        <v>0.14344314961973989</v>
      </c>
      <c r="AJ29" s="8">
        <f>'[2]var Apu2024'!AK140/'data-fig-2-4'!AK$87*100</f>
        <v>0.13719378610315539</v>
      </c>
      <c r="AK29" s="8">
        <f>'[2]var Apu2024'!AL140/'data-fig-2-4'!AL$87*100</f>
        <v>0.13327975732331238</v>
      </c>
      <c r="AL29" s="8">
        <f>'[2]var Apu2024'!AM140/'data-fig-2-4'!AM$87*100</f>
        <v>0.11500961354076851</v>
      </c>
      <c r="AM29" s="8">
        <f>'[2]var Apu2024'!AN140/'data-fig-2-4'!AN$87*100</f>
        <v>0.1042971706212677</v>
      </c>
      <c r="AN29" s="8">
        <f>'[2]var Apu2024'!AO140/'data-fig-2-4'!AO$87*100</f>
        <v>9.1853326815481001E-2</v>
      </c>
      <c r="AO29" s="8">
        <f>'[2]var Apu2024'!AP140/'data-fig-2-4'!AP$87*100</f>
        <v>9.6217580020954055E-2</v>
      </c>
      <c r="AP29" s="8">
        <f>'[2]var Apu2024'!AQ140/'data-fig-2-4'!AQ$87*100</f>
        <v>9.6842822104278636E-2</v>
      </c>
      <c r="AQ29" s="8">
        <f>'[2]var Apu2024'!AR140/'data-fig-2-4'!AR$87*100</f>
        <v>0.11076359865751559</v>
      </c>
      <c r="AR29" s="8">
        <f>'[2]var Apu2024'!AS140/'data-fig-2-4'!AS$87*100</f>
        <v>9.1662942634958056E-2</v>
      </c>
      <c r="AS29" s="8">
        <f>'[2]var Apu2024'!AT140/'data-fig-2-4'!AT$87*100</f>
        <v>8.4207101625053529E-2</v>
      </c>
      <c r="AT29" s="8">
        <f>'[2]var Apu2024'!AU140/'data-fig-2-4'!AU$87*100</f>
        <v>9.0015173340437085E-2</v>
      </c>
      <c r="AU29" s="8">
        <f>'[2]var Apu2024'!AV140/'data-fig-2-4'!AV$87*100</f>
        <v>8.105310304959204E-2</v>
      </c>
      <c r="AV29" s="8">
        <f>'[2]var Apu2024'!AW140/'data-fig-2-4'!AW$87*100</f>
        <v>9.3701839104078907E-2</v>
      </c>
    </row>
    <row r="30" spans="1:48" s="9" customFormat="1" ht="12.75" customHeight="1" x14ac:dyDescent="0.2">
      <c r="A30" s="7" t="s">
        <v>47</v>
      </c>
      <c r="B30" s="7" t="s">
        <v>48</v>
      </c>
      <c r="C30" s="8">
        <f>'[2]var Apu2024'!D141/'data-fig-2-4'!D$87*100</f>
        <v>0</v>
      </c>
      <c r="D30" s="8">
        <f>'[2]var Apu2024'!E141/'data-fig-2-4'!E$87*100</f>
        <v>0</v>
      </c>
      <c r="E30" s="8">
        <f>'[2]var Apu2024'!F141/'data-fig-2-4'!F$87*100</f>
        <v>0</v>
      </c>
      <c r="F30" s="8">
        <f>'[2]var Apu2024'!G141/'data-fig-2-4'!G$87*100</f>
        <v>0</v>
      </c>
      <c r="G30" s="8">
        <f>'[2]var Apu2024'!H141/'data-fig-2-4'!H$87*100</f>
        <v>0</v>
      </c>
      <c r="H30" s="8">
        <f>'[2]var Apu2024'!I141/'data-fig-2-4'!I$87*100</f>
        <v>0</v>
      </c>
      <c r="I30" s="8">
        <f>'[2]var Apu2024'!J141/'data-fig-2-4'!J$87*100</f>
        <v>0</v>
      </c>
      <c r="J30" s="8">
        <f>'[2]var Apu2024'!K141/'data-fig-2-4'!K$87*100</f>
        <v>0</v>
      </c>
      <c r="K30" s="8">
        <f>'[2]var Apu2024'!L141/'data-fig-2-4'!L$87*100</f>
        <v>0</v>
      </c>
      <c r="L30" s="8">
        <f>'[2]var Apu2024'!M141/'data-fig-2-4'!M$87*100</f>
        <v>0</v>
      </c>
      <c r="M30" s="8">
        <f>'[2]var Apu2024'!N141/'data-fig-2-4'!N$87*100</f>
        <v>0</v>
      </c>
      <c r="N30" s="8">
        <f>'[2]var Apu2024'!O141/'data-fig-2-4'!O$87*100</f>
        <v>0</v>
      </c>
      <c r="O30" s="8">
        <f>'[2]var Apu2024'!P141/'data-fig-2-4'!P$87*100</f>
        <v>0</v>
      </c>
      <c r="P30" s="8">
        <f>'[2]var Apu2024'!Q141/'data-fig-2-4'!Q$87*100</f>
        <v>0</v>
      </c>
      <c r="Q30" s="8">
        <f>'[2]var Apu2024'!R141/'data-fig-2-4'!R$87*100</f>
        <v>0</v>
      </c>
      <c r="R30" s="8">
        <f>'[2]var Apu2024'!S141/'data-fig-2-4'!S$87*100</f>
        <v>0</v>
      </c>
      <c r="S30" s="8">
        <f>'[2]var Apu2024'!T141/'data-fig-2-4'!T$87*100</f>
        <v>0</v>
      </c>
      <c r="T30" s="8">
        <f>'[2]var Apu2024'!U141/'data-fig-2-4'!U$87*100</f>
        <v>0</v>
      </c>
      <c r="U30" s="8">
        <f>'[2]var Apu2024'!V141/'data-fig-2-4'!V$87*100</f>
        <v>0</v>
      </c>
      <c r="V30" s="8">
        <f>'[2]var Apu2024'!W141/'data-fig-2-4'!W$87*100</f>
        <v>0</v>
      </c>
      <c r="W30" s="8">
        <f>'[2]var Apu2024'!X141/'data-fig-2-4'!X$87*100</f>
        <v>0</v>
      </c>
      <c r="X30" s="8">
        <f>'[2]var Apu2024'!Y141/'data-fig-2-4'!Y$87*100</f>
        <v>0</v>
      </c>
      <c r="Y30" s="8">
        <f>'[2]var Apu2024'!Z141/'data-fig-2-4'!Z$87*100</f>
        <v>0</v>
      </c>
      <c r="Z30" s="8">
        <f>'[2]var Apu2024'!AA141/'data-fig-2-4'!AA$87*100</f>
        <v>0</v>
      </c>
      <c r="AA30" s="8">
        <f>'[2]var Apu2024'!AB141/'data-fig-2-4'!AB$87*100</f>
        <v>0</v>
      </c>
      <c r="AB30" s="8">
        <f>'[2]var Apu2024'!AC141/'data-fig-2-4'!AC$87*100</f>
        <v>0</v>
      </c>
      <c r="AC30" s="8">
        <f>'[2]var Apu2024'!AD141/'data-fig-2-4'!AD$87*100</f>
        <v>0</v>
      </c>
      <c r="AD30" s="8">
        <f>'[2]var Apu2024'!AE141/'data-fig-2-4'!AE$87*100</f>
        <v>0</v>
      </c>
      <c r="AE30" s="8">
        <f>'[2]var Apu2024'!AF141/'data-fig-2-4'!AF$87*100</f>
        <v>0</v>
      </c>
      <c r="AF30" s="8">
        <f>'[2]var Apu2024'!AG141/'data-fig-2-4'!AG$87*100</f>
        <v>0</v>
      </c>
      <c r="AG30" s="8">
        <f>'[2]var Apu2024'!AH141/'data-fig-2-4'!AH$87*100</f>
        <v>0</v>
      </c>
      <c r="AH30" s="8">
        <f>'[2]var Apu2024'!AI141/'data-fig-2-4'!AI$87*100</f>
        <v>0</v>
      </c>
      <c r="AI30" s="8">
        <f>'[2]var Apu2024'!AJ141/'data-fig-2-4'!AJ$87*100</f>
        <v>0</v>
      </c>
      <c r="AJ30" s="8">
        <f>'[2]var Apu2024'!AK141/'data-fig-2-4'!AK$87*100</f>
        <v>0</v>
      </c>
      <c r="AK30" s="8">
        <f>'[2]var Apu2024'!AL141/'data-fig-2-4'!AL$87*100</f>
        <v>0</v>
      </c>
      <c r="AL30" s="8">
        <f>'[2]var Apu2024'!AM141/'data-fig-2-4'!AM$87*100</f>
        <v>0</v>
      </c>
      <c r="AM30" s="8">
        <f>'[2]var Apu2024'!AN141/'data-fig-2-4'!AN$87*100</f>
        <v>0</v>
      </c>
      <c r="AN30" s="8">
        <f>'[2]var Apu2024'!AO141/'data-fig-2-4'!AO$87*100</f>
        <v>0</v>
      </c>
      <c r="AO30" s="8">
        <f>'[2]var Apu2024'!AP141/'data-fig-2-4'!AP$87*100</f>
        <v>0</v>
      </c>
      <c r="AP30" s="8">
        <f>'[2]var Apu2024'!AQ141/'data-fig-2-4'!AQ$87*100</f>
        <v>0</v>
      </c>
      <c r="AQ30" s="8">
        <f>'[2]var Apu2024'!AR141/'data-fig-2-4'!AR$87*100</f>
        <v>0</v>
      </c>
      <c r="AR30" s="8">
        <f>'[2]var Apu2024'!AS141/'data-fig-2-4'!AS$87*100</f>
        <v>0</v>
      </c>
      <c r="AS30" s="8">
        <f>'[2]var Apu2024'!AT141/'data-fig-2-4'!AT$87*100</f>
        <v>0</v>
      </c>
      <c r="AT30" s="8">
        <f>'[2]var Apu2024'!AU141/'data-fig-2-4'!AU$87*100</f>
        <v>0</v>
      </c>
      <c r="AU30" s="8">
        <f>'[2]var Apu2024'!AV141/'data-fig-2-4'!AV$87*100</f>
        <v>0</v>
      </c>
      <c r="AV30" s="8">
        <f>'[2]var Apu2024'!AW141/'data-fig-2-4'!AW$87*100</f>
        <v>0</v>
      </c>
    </row>
    <row r="31" spans="1:48" s="9" customFormat="1" ht="12.75" customHeight="1" x14ac:dyDescent="0.2">
      <c r="A31" s="7" t="s">
        <v>49</v>
      </c>
      <c r="B31" s="7" t="s">
        <v>50</v>
      </c>
      <c r="C31" s="8">
        <f>'[2]var Apu2024'!D142/'data-fig-2-4'!D$87*100</f>
        <v>0</v>
      </c>
      <c r="D31" s="8">
        <f>'[2]var Apu2024'!E142/'data-fig-2-4'!E$87*100</f>
        <v>0</v>
      </c>
      <c r="E31" s="8">
        <f>'[2]var Apu2024'!F142/'data-fig-2-4'!F$87*100</f>
        <v>0</v>
      </c>
      <c r="F31" s="8">
        <f>'[2]var Apu2024'!G142/'data-fig-2-4'!G$87*100</f>
        <v>0</v>
      </c>
      <c r="G31" s="8">
        <f>'[2]var Apu2024'!H142/'data-fig-2-4'!H$87*100</f>
        <v>0</v>
      </c>
      <c r="H31" s="8">
        <f>'[2]var Apu2024'!I142/'data-fig-2-4'!I$87*100</f>
        <v>0</v>
      </c>
      <c r="I31" s="8">
        <f>'[2]var Apu2024'!J142/'data-fig-2-4'!J$87*100</f>
        <v>0</v>
      </c>
      <c r="J31" s="8">
        <f>'[2]var Apu2024'!K142/'data-fig-2-4'!K$87*100</f>
        <v>0</v>
      </c>
      <c r="K31" s="8">
        <f>'[2]var Apu2024'!L142/'data-fig-2-4'!L$87*100</f>
        <v>0</v>
      </c>
      <c r="L31" s="8">
        <f>'[2]var Apu2024'!M142/'data-fig-2-4'!M$87*100</f>
        <v>0</v>
      </c>
      <c r="M31" s="8">
        <f>'[2]var Apu2024'!N142/'data-fig-2-4'!N$87*100</f>
        <v>0</v>
      </c>
      <c r="N31" s="8">
        <f>'[2]var Apu2024'!O142/'data-fig-2-4'!O$87*100</f>
        <v>0</v>
      </c>
      <c r="O31" s="8">
        <f>'[2]var Apu2024'!P142/'data-fig-2-4'!P$87*100</f>
        <v>0</v>
      </c>
      <c r="P31" s="8">
        <f>'[2]var Apu2024'!Q142/'data-fig-2-4'!Q$87*100</f>
        <v>0</v>
      </c>
      <c r="Q31" s="8">
        <f>'[2]var Apu2024'!R142/'data-fig-2-4'!R$87*100</f>
        <v>0</v>
      </c>
      <c r="R31" s="8">
        <f>'[2]var Apu2024'!S142/'data-fig-2-4'!S$87*100</f>
        <v>0</v>
      </c>
      <c r="S31" s="8">
        <f>'[2]var Apu2024'!T142/'data-fig-2-4'!T$87*100</f>
        <v>0</v>
      </c>
      <c r="T31" s="8">
        <f>'[2]var Apu2024'!U142/'data-fig-2-4'!U$87*100</f>
        <v>0</v>
      </c>
      <c r="U31" s="8">
        <f>'[2]var Apu2024'!V142/'data-fig-2-4'!V$87*100</f>
        <v>0</v>
      </c>
      <c r="V31" s="8">
        <f>'[2]var Apu2024'!W142/'data-fig-2-4'!W$87*100</f>
        <v>0</v>
      </c>
      <c r="W31" s="8">
        <f>'[2]var Apu2024'!X142/'data-fig-2-4'!X$87*100</f>
        <v>0</v>
      </c>
      <c r="X31" s="8">
        <f>'[2]var Apu2024'!Y142/'data-fig-2-4'!Y$87*100</f>
        <v>0</v>
      </c>
      <c r="Y31" s="8">
        <f>'[2]var Apu2024'!Z142/'data-fig-2-4'!Z$87*100</f>
        <v>0</v>
      </c>
      <c r="Z31" s="8">
        <f>'[2]var Apu2024'!AA142/'data-fig-2-4'!AA$87*100</f>
        <v>0</v>
      </c>
      <c r="AA31" s="8">
        <f>'[2]var Apu2024'!AB142/'data-fig-2-4'!AB$87*100</f>
        <v>0</v>
      </c>
      <c r="AB31" s="8">
        <f>'[2]var Apu2024'!AC142/'data-fig-2-4'!AC$87*100</f>
        <v>0</v>
      </c>
      <c r="AC31" s="8">
        <f>'[2]var Apu2024'!AD142/'data-fig-2-4'!AD$87*100</f>
        <v>0</v>
      </c>
      <c r="AD31" s="8">
        <f>'[2]var Apu2024'!AE142/'data-fig-2-4'!AE$87*100</f>
        <v>0</v>
      </c>
      <c r="AE31" s="8">
        <f>'[2]var Apu2024'!AF142/'data-fig-2-4'!AF$87*100</f>
        <v>0</v>
      </c>
      <c r="AF31" s="8">
        <f>'[2]var Apu2024'!AG142/'data-fig-2-4'!AG$87*100</f>
        <v>0</v>
      </c>
      <c r="AG31" s="8">
        <f>'[2]var Apu2024'!AH142/'data-fig-2-4'!AH$87*100</f>
        <v>0</v>
      </c>
      <c r="AH31" s="8">
        <f>'[2]var Apu2024'!AI142/'data-fig-2-4'!AI$87*100</f>
        <v>0</v>
      </c>
      <c r="AI31" s="8">
        <f>'[2]var Apu2024'!AJ142/'data-fig-2-4'!AJ$87*100</f>
        <v>0</v>
      </c>
      <c r="AJ31" s="8">
        <f>'[2]var Apu2024'!AK142/'data-fig-2-4'!AK$87*100</f>
        <v>0</v>
      </c>
      <c r="AK31" s="8">
        <f>'[2]var Apu2024'!AL142/'data-fig-2-4'!AL$87*100</f>
        <v>0</v>
      </c>
      <c r="AL31" s="8">
        <f>'[2]var Apu2024'!AM142/'data-fig-2-4'!AM$87*100</f>
        <v>0</v>
      </c>
      <c r="AM31" s="8">
        <f>'[2]var Apu2024'!AN142/'data-fig-2-4'!AN$87*100</f>
        <v>0</v>
      </c>
      <c r="AN31" s="8">
        <f>'[2]var Apu2024'!AO142/'data-fig-2-4'!AO$87*100</f>
        <v>0</v>
      </c>
      <c r="AO31" s="8">
        <f>'[2]var Apu2024'!AP142/'data-fig-2-4'!AP$87*100</f>
        <v>0</v>
      </c>
      <c r="AP31" s="8">
        <f>'[2]var Apu2024'!AQ142/'data-fig-2-4'!AQ$87*100</f>
        <v>0</v>
      </c>
      <c r="AQ31" s="8">
        <f>'[2]var Apu2024'!AR142/'data-fig-2-4'!AR$87*100</f>
        <v>0</v>
      </c>
      <c r="AR31" s="8">
        <f>'[2]var Apu2024'!AS142/'data-fig-2-4'!AS$87*100</f>
        <v>0</v>
      </c>
      <c r="AS31" s="8">
        <f>'[2]var Apu2024'!AT142/'data-fig-2-4'!AT$87*100</f>
        <v>0</v>
      </c>
      <c r="AT31" s="8">
        <f>'[2]var Apu2024'!AU142/'data-fig-2-4'!AU$87*100</f>
        <v>0</v>
      </c>
      <c r="AU31" s="8">
        <f>'[2]var Apu2024'!AV142/'data-fig-2-4'!AV$87*100</f>
        <v>0</v>
      </c>
      <c r="AV31" s="8">
        <f>'[2]var Apu2024'!AW142/'data-fig-2-4'!AW$87*100</f>
        <v>0</v>
      </c>
    </row>
    <row r="32" spans="1:48" s="9" customFormat="1" ht="12.75" customHeight="1" x14ac:dyDescent="0.2">
      <c r="A32" s="7" t="s">
        <v>51</v>
      </c>
      <c r="B32" s="7" t="s">
        <v>52</v>
      </c>
      <c r="C32" s="8">
        <f>'[2]var Apu2024'!D143/'data-fig-2-4'!D$87*100</f>
        <v>0</v>
      </c>
      <c r="D32" s="8">
        <f>'[2]var Apu2024'!E143/'data-fig-2-4'!E$87*100</f>
        <v>0</v>
      </c>
      <c r="E32" s="8">
        <f>'[2]var Apu2024'!F143/'data-fig-2-4'!F$87*100</f>
        <v>0</v>
      </c>
      <c r="F32" s="8">
        <f>'[2]var Apu2024'!G143/'data-fig-2-4'!G$87*100</f>
        <v>0</v>
      </c>
      <c r="G32" s="8">
        <f>'[2]var Apu2024'!H143/'data-fig-2-4'!H$87*100</f>
        <v>0</v>
      </c>
      <c r="H32" s="8">
        <f>'[2]var Apu2024'!I143/'data-fig-2-4'!I$87*100</f>
        <v>0</v>
      </c>
      <c r="I32" s="8">
        <f>'[2]var Apu2024'!J143/'data-fig-2-4'!J$87*100</f>
        <v>0</v>
      </c>
      <c r="J32" s="8">
        <f>'[2]var Apu2024'!K143/'data-fig-2-4'!K$87*100</f>
        <v>0</v>
      </c>
      <c r="K32" s="8">
        <f>'[2]var Apu2024'!L143/'data-fig-2-4'!L$87*100</f>
        <v>0</v>
      </c>
      <c r="L32" s="8">
        <f>'[2]var Apu2024'!M143/'data-fig-2-4'!M$87*100</f>
        <v>0</v>
      </c>
      <c r="M32" s="8">
        <f>'[2]var Apu2024'!N143/'data-fig-2-4'!N$87*100</f>
        <v>0</v>
      </c>
      <c r="N32" s="8">
        <f>'[2]var Apu2024'!O143/'data-fig-2-4'!O$87*100</f>
        <v>0</v>
      </c>
      <c r="O32" s="8">
        <f>'[2]var Apu2024'!P143/'data-fig-2-4'!P$87*100</f>
        <v>0</v>
      </c>
      <c r="P32" s="8">
        <f>'[2]var Apu2024'!Q143/'data-fig-2-4'!Q$87*100</f>
        <v>0</v>
      </c>
      <c r="Q32" s="8">
        <f>'[2]var Apu2024'!R143/'data-fig-2-4'!R$87*100</f>
        <v>0</v>
      </c>
      <c r="R32" s="8">
        <f>'[2]var Apu2024'!S143/'data-fig-2-4'!S$87*100</f>
        <v>0</v>
      </c>
      <c r="S32" s="8">
        <f>'[2]var Apu2024'!T143/'data-fig-2-4'!T$87*100</f>
        <v>0</v>
      </c>
      <c r="T32" s="8">
        <f>'[2]var Apu2024'!U143/'data-fig-2-4'!U$87*100</f>
        <v>0</v>
      </c>
      <c r="U32" s="8">
        <f>'[2]var Apu2024'!V143/'data-fig-2-4'!V$87*100</f>
        <v>0</v>
      </c>
      <c r="V32" s="8">
        <f>'[2]var Apu2024'!W143/'data-fig-2-4'!W$87*100</f>
        <v>0</v>
      </c>
      <c r="W32" s="8">
        <f>'[2]var Apu2024'!X143/'data-fig-2-4'!X$87*100</f>
        <v>0</v>
      </c>
      <c r="X32" s="8">
        <f>'[2]var Apu2024'!Y143/'data-fig-2-4'!Y$87*100</f>
        <v>0</v>
      </c>
      <c r="Y32" s="8">
        <f>'[2]var Apu2024'!Z143/'data-fig-2-4'!Z$87*100</f>
        <v>0</v>
      </c>
      <c r="Z32" s="8">
        <f>'[2]var Apu2024'!AA143/'data-fig-2-4'!AA$87*100</f>
        <v>0</v>
      </c>
      <c r="AA32" s="8">
        <f>'[2]var Apu2024'!AB143/'data-fig-2-4'!AB$87*100</f>
        <v>0</v>
      </c>
      <c r="AB32" s="8">
        <f>'[2]var Apu2024'!AC143/'data-fig-2-4'!AC$87*100</f>
        <v>0</v>
      </c>
      <c r="AC32" s="8">
        <f>'[2]var Apu2024'!AD143/'data-fig-2-4'!AD$87*100</f>
        <v>0</v>
      </c>
      <c r="AD32" s="8">
        <f>'[2]var Apu2024'!AE143/'data-fig-2-4'!AE$87*100</f>
        <v>0</v>
      </c>
      <c r="AE32" s="8">
        <f>'[2]var Apu2024'!AF143/'data-fig-2-4'!AF$87*100</f>
        <v>0</v>
      </c>
      <c r="AF32" s="8">
        <f>'[2]var Apu2024'!AG143/'data-fig-2-4'!AG$87*100</f>
        <v>0</v>
      </c>
      <c r="AG32" s="8">
        <f>'[2]var Apu2024'!AH143/'data-fig-2-4'!AH$87*100</f>
        <v>0</v>
      </c>
      <c r="AH32" s="8">
        <f>'[2]var Apu2024'!AI143/'data-fig-2-4'!AI$87*100</f>
        <v>0</v>
      </c>
      <c r="AI32" s="8">
        <f>'[2]var Apu2024'!AJ143/'data-fig-2-4'!AJ$87*100</f>
        <v>0</v>
      </c>
      <c r="AJ32" s="8">
        <f>'[2]var Apu2024'!AK143/'data-fig-2-4'!AK$87*100</f>
        <v>0</v>
      </c>
      <c r="AK32" s="8">
        <f>'[2]var Apu2024'!AL143/'data-fig-2-4'!AL$87*100</f>
        <v>0</v>
      </c>
      <c r="AL32" s="8">
        <f>'[2]var Apu2024'!AM143/'data-fig-2-4'!AM$87*100</f>
        <v>0</v>
      </c>
      <c r="AM32" s="8">
        <f>'[2]var Apu2024'!AN143/'data-fig-2-4'!AN$87*100</f>
        <v>0</v>
      </c>
      <c r="AN32" s="8">
        <f>'[2]var Apu2024'!AO143/'data-fig-2-4'!AO$87*100</f>
        <v>0</v>
      </c>
      <c r="AO32" s="8">
        <f>'[2]var Apu2024'!AP143/'data-fig-2-4'!AP$87*100</f>
        <v>0</v>
      </c>
      <c r="AP32" s="8">
        <f>'[2]var Apu2024'!AQ143/'data-fig-2-4'!AQ$87*100</f>
        <v>0</v>
      </c>
      <c r="AQ32" s="8">
        <f>'[2]var Apu2024'!AR143/'data-fig-2-4'!AR$87*100</f>
        <v>0</v>
      </c>
      <c r="AR32" s="8">
        <f>'[2]var Apu2024'!AS143/'data-fig-2-4'!AS$87*100</f>
        <v>0</v>
      </c>
      <c r="AS32" s="8">
        <f>'[2]var Apu2024'!AT143/'data-fig-2-4'!AT$87*100</f>
        <v>0</v>
      </c>
      <c r="AT32" s="8">
        <f>'[2]var Apu2024'!AU143/'data-fig-2-4'!AU$87*100</f>
        <v>0</v>
      </c>
      <c r="AU32" s="8">
        <f>'[2]var Apu2024'!AV143/'data-fig-2-4'!AV$87*100</f>
        <v>0</v>
      </c>
      <c r="AV32" s="8">
        <f>'[2]var Apu2024'!AW143/'data-fig-2-4'!AW$87*100</f>
        <v>0</v>
      </c>
    </row>
    <row r="33" spans="1:48" s="9" customFormat="1" ht="12.75" customHeight="1" x14ac:dyDescent="0.2">
      <c r="A33" s="7" t="s">
        <v>53</v>
      </c>
      <c r="B33" s="7" t="s">
        <v>54</v>
      </c>
      <c r="C33" s="8">
        <f>'[2]var Apu2024'!D144/'data-fig-2-4'!D$87*100</f>
        <v>0.11178962257694092</v>
      </c>
      <c r="D33" s="8">
        <f>'[2]var Apu2024'!E144/'data-fig-2-4'!E$87*100</f>
        <v>0.10638868525041571</v>
      </c>
      <c r="E33" s="8">
        <f>'[2]var Apu2024'!F144/'data-fig-2-4'!F$87*100</f>
        <v>7.9649699827623793E-2</v>
      </c>
      <c r="F33" s="8">
        <f>'[2]var Apu2024'!G144/'data-fig-2-4'!G$87*100</f>
        <v>7.6305435812799638E-2</v>
      </c>
      <c r="G33" s="8">
        <f>'[2]var Apu2024'!H144/'data-fig-2-4'!H$87*100</f>
        <v>6.9679366042196447E-2</v>
      </c>
      <c r="H33" s="8">
        <f>'[2]var Apu2024'!I144/'data-fig-2-4'!I$87*100</f>
        <v>6.4760358083322145E-2</v>
      </c>
      <c r="I33" s="8">
        <f>'[2]var Apu2024'!J144/'data-fig-2-4'!J$87*100</f>
        <v>4.2823810038381344E-2</v>
      </c>
      <c r="J33" s="8">
        <f>'[2]var Apu2024'!K144/'data-fig-2-4'!K$87*100</f>
        <v>3.5532686976836897E-2</v>
      </c>
      <c r="K33" s="8">
        <f>'[2]var Apu2024'!L144/'data-fig-2-4'!L$87*100</f>
        <v>2.0264188466377939E-2</v>
      </c>
      <c r="L33" s="8">
        <f>'[2]var Apu2024'!M144/'data-fig-2-4'!M$87*100</f>
        <v>2.2986427113961476E-2</v>
      </c>
      <c r="M33" s="8">
        <f>'[2]var Apu2024'!N144/'data-fig-2-4'!N$87*100</f>
        <v>5.0157551340703259E-2</v>
      </c>
      <c r="N33" s="8">
        <f>'[2]var Apu2024'!O144/'data-fig-2-4'!O$87*100</f>
        <v>4.2721329533753204E-2</v>
      </c>
      <c r="O33" s="8">
        <f>'[2]var Apu2024'!P144/'data-fig-2-4'!P$87*100</f>
        <v>5.430200224780736E-2</v>
      </c>
      <c r="P33" s="8">
        <f>'[2]var Apu2024'!Q144/'data-fig-2-4'!Q$87*100</f>
        <v>5.2610084372308193E-2</v>
      </c>
      <c r="Q33" s="8">
        <f>'[2]var Apu2024'!R144/'data-fig-2-4'!R$87*100</f>
        <v>4.4852177269198545E-2</v>
      </c>
      <c r="R33" s="8">
        <f>'[2]var Apu2024'!S144/'data-fig-2-4'!S$87*100</f>
        <v>3.648888282635384E-2</v>
      </c>
      <c r="S33" s="8">
        <f>'[2]var Apu2024'!T144/'data-fig-2-4'!T$87*100</f>
        <v>4.9019527072784522E-2</v>
      </c>
      <c r="T33" s="8">
        <f>'[2]var Apu2024'!U144/'data-fig-2-4'!U$87*100</f>
        <v>5.8461523656467576E-2</v>
      </c>
      <c r="U33" s="8">
        <f>'[2]var Apu2024'!V144/'data-fig-2-4'!V$87*100</f>
        <v>0.11832493453746659</v>
      </c>
      <c r="V33" s="8">
        <f>'[2]var Apu2024'!W144/'data-fig-2-4'!W$87*100</f>
        <v>0.11178636845084147</v>
      </c>
      <c r="W33" s="8">
        <f>'[2]var Apu2024'!X144/'data-fig-2-4'!X$87*100</f>
        <v>0.10493510365925335</v>
      </c>
      <c r="X33" s="8">
        <f>'[2]var Apu2024'!Y144/'data-fig-2-4'!Y$87*100</f>
        <v>0.11883134025599976</v>
      </c>
      <c r="Y33" s="8">
        <f>'[2]var Apu2024'!Z144/'data-fig-2-4'!Z$87*100</f>
        <v>0.10104106280035371</v>
      </c>
      <c r="Z33" s="8">
        <f>'[2]var Apu2024'!AA144/'data-fig-2-4'!AA$87*100</f>
        <v>0.10289356471713774</v>
      </c>
      <c r="AA33" s="8">
        <f>'[2]var Apu2024'!AB144/'data-fig-2-4'!AB$87*100</f>
        <v>0.10737755291364859</v>
      </c>
      <c r="AB33" s="8">
        <f>'[2]var Apu2024'!AC144/'data-fig-2-4'!AC$87*100</f>
        <v>0.11921410664886906</v>
      </c>
      <c r="AC33" s="8">
        <f>'[2]var Apu2024'!AD144/'data-fig-2-4'!AD$87*100</f>
        <v>0.11662565378468691</v>
      </c>
      <c r="AD33" s="8">
        <f>'[2]var Apu2024'!AE144/'data-fig-2-4'!AE$87*100</f>
        <v>0.11029126970928282</v>
      </c>
      <c r="AE33" s="8">
        <f>'[2]var Apu2024'!AF144/'data-fig-2-4'!AF$87*100</f>
        <v>0.12033793699906495</v>
      </c>
      <c r="AF33" s="8">
        <f>'[2]var Apu2024'!AG144/'data-fig-2-4'!AG$87*100</f>
        <v>0.12241206030150753</v>
      </c>
      <c r="AG33" s="8">
        <f>'[2]var Apu2024'!AH144/'data-fig-2-4'!AH$87*100</f>
        <v>0.16406314571452188</v>
      </c>
      <c r="AH33" s="8">
        <f>'[2]var Apu2024'!AI144/'data-fig-2-4'!AI$87*100</f>
        <v>0.12885287376476334</v>
      </c>
      <c r="AI33" s="8">
        <f>'[2]var Apu2024'!AJ144/'data-fig-2-4'!AJ$87*100</f>
        <v>0.14344314961973989</v>
      </c>
      <c r="AJ33" s="8">
        <f>'[2]var Apu2024'!AK144/'data-fig-2-4'!AK$87*100</f>
        <v>0.13719378610315539</v>
      </c>
      <c r="AK33" s="8">
        <f>'[2]var Apu2024'!AL144/'data-fig-2-4'!AL$87*100</f>
        <v>0.13327975732331238</v>
      </c>
      <c r="AL33" s="8">
        <f>'[2]var Apu2024'!AM144/'data-fig-2-4'!AM$87*100</f>
        <v>0.11500961354076851</v>
      </c>
      <c r="AM33" s="8">
        <f>'[2]var Apu2024'!AN144/'data-fig-2-4'!AN$87*100</f>
        <v>0.1042971706212677</v>
      </c>
      <c r="AN33" s="8">
        <f>'[2]var Apu2024'!AO144/'data-fig-2-4'!AO$87*100</f>
        <v>9.1853326815481001E-2</v>
      </c>
      <c r="AO33" s="8">
        <f>'[2]var Apu2024'!AP144/'data-fig-2-4'!AP$87*100</f>
        <v>9.6217580020954055E-2</v>
      </c>
      <c r="AP33" s="8">
        <f>'[2]var Apu2024'!AQ144/'data-fig-2-4'!AQ$87*100</f>
        <v>9.6842822104278636E-2</v>
      </c>
      <c r="AQ33" s="8">
        <f>'[2]var Apu2024'!AR144/'data-fig-2-4'!AR$87*100</f>
        <v>0.11076359865751559</v>
      </c>
      <c r="AR33" s="8">
        <f>'[2]var Apu2024'!AS144/'data-fig-2-4'!AS$87*100</f>
        <v>9.1662942634958056E-2</v>
      </c>
      <c r="AS33" s="8">
        <f>'[2]var Apu2024'!AT144/'data-fig-2-4'!AT$87*100</f>
        <v>8.4207101625053529E-2</v>
      </c>
      <c r="AT33" s="8">
        <f>'[2]var Apu2024'!AU144/'data-fig-2-4'!AU$87*100</f>
        <v>9.0015173340437085E-2</v>
      </c>
      <c r="AU33" s="8">
        <f>'[2]var Apu2024'!AV144/'data-fig-2-4'!AV$87*100</f>
        <v>8.105310304959204E-2</v>
      </c>
      <c r="AV33" s="8">
        <f>'[2]var Apu2024'!AW144/'data-fig-2-4'!AW$87*100</f>
        <v>9.3701839104078907E-2</v>
      </c>
    </row>
    <row r="34" spans="1:48" s="9" customFormat="1" ht="12.75" customHeight="1" x14ac:dyDescent="0.2">
      <c r="A34" s="7" t="s">
        <v>55</v>
      </c>
      <c r="B34" s="7" t="s">
        <v>56</v>
      </c>
      <c r="C34" s="8">
        <f>'[2]var Apu2024'!D145/'data-fig-2-4'!D$87*100</f>
        <v>0</v>
      </c>
      <c r="D34" s="8">
        <f>'[2]var Apu2024'!E145/'data-fig-2-4'!E$87*100</f>
        <v>0</v>
      </c>
      <c r="E34" s="8">
        <f>'[2]var Apu2024'!F145/'data-fig-2-4'!F$87*100</f>
        <v>0</v>
      </c>
      <c r="F34" s="8">
        <f>'[2]var Apu2024'!G145/'data-fig-2-4'!G$87*100</f>
        <v>0</v>
      </c>
      <c r="G34" s="8">
        <f>'[2]var Apu2024'!H145/'data-fig-2-4'!H$87*100</f>
        <v>0</v>
      </c>
      <c r="H34" s="8">
        <f>'[2]var Apu2024'!I145/'data-fig-2-4'!I$87*100</f>
        <v>0</v>
      </c>
      <c r="I34" s="8">
        <f>'[2]var Apu2024'!J145/'data-fig-2-4'!J$87*100</f>
        <v>0</v>
      </c>
      <c r="J34" s="8">
        <f>'[2]var Apu2024'!K145/'data-fig-2-4'!K$87*100</f>
        <v>0</v>
      </c>
      <c r="K34" s="8">
        <f>'[2]var Apu2024'!L145/'data-fig-2-4'!L$87*100</f>
        <v>0</v>
      </c>
      <c r="L34" s="8">
        <f>'[2]var Apu2024'!M145/'data-fig-2-4'!M$87*100</f>
        <v>0</v>
      </c>
      <c r="M34" s="8">
        <f>'[2]var Apu2024'!N145/'data-fig-2-4'!N$87*100</f>
        <v>0</v>
      </c>
      <c r="N34" s="8">
        <f>'[2]var Apu2024'!O145/'data-fig-2-4'!O$87*100</f>
        <v>0</v>
      </c>
      <c r="O34" s="8">
        <f>'[2]var Apu2024'!P145/'data-fig-2-4'!P$87*100</f>
        <v>0</v>
      </c>
      <c r="P34" s="8">
        <f>'[2]var Apu2024'!Q145/'data-fig-2-4'!Q$87*100</f>
        <v>0</v>
      </c>
      <c r="Q34" s="8">
        <f>'[2]var Apu2024'!R145/'data-fig-2-4'!R$87*100</f>
        <v>0</v>
      </c>
      <c r="R34" s="8">
        <f>'[2]var Apu2024'!S145/'data-fig-2-4'!S$87*100</f>
        <v>0</v>
      </c>
      <c r="S34" s="8">
        <f>'[2]var Apu2024'!T145/'data-fig-2-4'!T$87*100</f>
        <v>0</v>
      </c>
      <c r="T34" s="8">
        <f>'[2]var Apu2024'!U145/'data-fig-2-4'!U$87*100</f>
        <v>0</v>
      </c>
      <c r="U34" s="8">
        <f>'[2]var Apu2024'!V145/'data-fig-2-4'!V$87*100</f>
        <v>0</v>
      </c>
      <c r="V34" s="8">
        <f>'[2]var Apu2024'!W145/'data-fig-2-4'!W$87*100</f>
        <v>0</v>
      </c>
      <c r="W34" s="8">
        <f>'[2]var Apu2024'!X145/'data-fig-2-4'!X$87*100</f>
        <v>0</v>
      </c>
      <c r="X34" s="8">
        <f>'[2]var Apu2024'!Y145/'data-fig-2-4'!Y$87*100</f>
        <v>0</v>
      </c>
      <c r="Y34" s="8">
        <f>'[2]var Apu2024'!Z145/'data-fig-2-4'!Z$87*100</f>
        <v>0</v>
      </c>
      <c r="Z34" s="8">
        <f>'[2]var Apu2024'!AA145/'data-fig-2-4'!AA$87*100</f>
        <v>0</v>
      </c>
      <c r="AA34" s="8">
        <f>'[2]var Apu2024'!AB145/'data-fig-2-4'!AB$87*100</f>
        <v>0</v>
      </c>
      <c r="AB34" s="8">
        <f>'[2]var Apu2024'!AC145/'data-fig-2-4'!AC$87*100</f>
        <v>0</v>
      </c>
      <c r="AC34" s="8">
        <f>'[2]var Apu2024'!AD145/'data-fig-2-4'!AD$87*100</f>
        <v>0</v>
      </c>
      <c r="AD34" s="8">
        <f>'[2]var Apu2024'!AE145/'data-fig-2-4'!AE$87*100</f>
        <v>0</v>
      </c>
      <c r="AE34" s="8">
        <f>'[2]var Apu2024'!AF145/'data-fig-2-4'!AF$87*100</f>
        <v>0</v>
      </c>
      <c r="AF34" s="8">
        <f>'[2]var Apu2024'!AG145/'data-fig-2-4'!AG$87*100</f>
        <v>0</v>
      </c>
      <c r="AG34" s="8">
        <f>'[2]var Apu2024'!AH145/'data-fig-2-4'!AH$87*100</f>
        <v>0</v>
      </c>
      <c r="AH34" s="8">
        <f>'[2]var Apu2024'!AI145/'data-fig-2-4'!AI$87*100</f>
        <v>0</v>
      </c>
      <c r="AI34" s="8">
        <f>'[2]var Apu2024'!AJ145/'data-fig-2-4'!AJ$87*100</f>
        <v>0</v>
      </c>
      <c r="AJ34" s="8">
        <f>'[2]var Apu2024'!AK145/'data-fig-2-4'!AK$87*100</f>
        <v>0</v>
      </c>
      <c r="AK34" s="8">
        <f>'[2]var Apu2024'!AL145/'data-fig-2-4'!AL$87*100</f>
        <v>0</v>
      </c>
      <c r="AL34" s="8">
        <f>'[2]var Apu2024'!AM145/'data-fig-2-4'!AM$87*100</f>
        <v>0</v>
      </c>
      <c r="AM34" s="8">
        <f>'[2]var Apu2024'!AN145/'data-fig-2-4'!AN$87*100</f>
        <v>0</v>
      </c>
      <c r="AN34" s="8">
        <f>'[2]var Apu2024'!AO145/'data-fig-2-4'!AO$87*100</f>
        <v>0</v>
      </c>
      <c r="AO34" s="8">
        <f>'[2]var Apu2024'!AP145/'data-fig-2-4'!AP$87*100</f>
        <v>0</v>
      </c>
      <c r="AP34" s="8">
        <f>'[2]var Apu2024'!AQ145/'data-fig-2-4'!AQ$87*100</f>
        <v>0</v>
      </c>
      <c r="AQ34" s="8">
        <f>'[2]var Apu2024'!AR145/'data-fig-2-4'!AR$87*100</f>
        <v>0</v>
      </c>
      <c r="AR34" s="8">
        <f>'[2]var Apu2024'!AS145/'data-fig-2-4'!AS$87*100</f>
        <v>0</v>
      </c>
      <c r="AS34" s="8">
        <f>'[2]var Apu2024'!AT145/'data-fig-2-4'!AT$87*100</f>
        <v>0</v>
      </c>
      <c r="AT34" s="8">
        <f>'[2]var Apu2024'!AU145/'data-fig-2-4'!AU$87*100</f>
        <v>0</v>
      </c>
      <c r="AU34" s="8">
        <f>'[2]var Apu2024'!AV145/'data-fig-2-4'!AV$87*100</f>
        <v>0</v>
      </c>
      <c r="AV34" s="8">
        <f>'[2]var Apu2024'!AW145/'data-fig-2-4'!AW$87*100</f>
        <v>0</v>
      </c>
    </row>
    <row r="35" spans="1:48" s="9" customFormat="1" ht="12.75" customHeight="1" x14ac:dyDescent="0.2">
      <c r="A35" s="7" t="s">
        <v>57</v>
      </c>
      <c r="B35" s="7" t="s">
        <v>58</v>
      </c>
      <c r="C35" s="8">
        <f>'[2]var Apu2024'!D146/'data-fig-2-4'!D$87*100</f>
        <v>0</v>
      </c>
      <c r="D35" s="8">
        <f>'[2]var Apu2024'!E146/'data-fig-2-4'!E$87*100</f>
        <v>0</v>
      </c>
      <c r="E35" s="8">
        <f>'[2]var Apu2024'!F146/'data-fig-2-4'!F$87*100</f>
        <v>0</v>
      </c>
      <c r="F35" s="8">
        <f>'[2]var Apu2024'!G146/'data-fig-2-4'!G$87*100</f>
        <v>0</v>
      </c>
      <c r="G35" s="8">
        <f>'[2]var Apu2024'!H146/'data-fig-2-4'!H$87*100</f>
        <v>0</v>
      </c>
      <c r="H35" s="8">
        <f>'[2]var Apu2024'!I146/'data-fig-2-4'!I$87*100</f>
        <v>0</v>
      </c>
      <c r="I35" s="8">
        <f>'[2]var Apu2024'!J146/'data-fig-2-4'!J$87*100</f>
        <v>0</v>
      </c>
      <c r="J35" s="8">
        <f>'[2]var Apu2024'!K146/'data-fig-2-4'!K$87*100</f>
        <v>0</v>
      </c>
      <c r="K35" s="8">
        <f>'[2]var Apu2024'!L146/'data-fig-2-4'!L$87*100</f>
        <v>0</v>
      </c>
      <c r="L35" s="8">
        <f>'[2]var Apu2024'!M146/'data-fig-2-4'!M$87*100</f>
        <v>0</v>
      </c>
      <c r="M35" s="8">
        <f>'[2]var Apu2024'!N146/'data-fig-2-4'!N$87*100</f>
        <v>0</v>
      </c>
      <c r="N35" s="8">
        <f>'[2]var Apu2024'!O146/'data-fig-2-4'!O$87*100</f>
        <v>0</v>
      </c>
      <c r="O35" s="8">
        <f>'[2]var Apu2024'!P146/'data-fig-2-4'!P$87*100</f>
        <v>0</v>
      </c>
      <c r="P35" s="8">
        <f>'[2]var Apu2024'!Q146/'data-fig-2-4'!Q$87*100</f>
        <v>0</v>
      </c>
      <c r="Q35" s="8">
        <f>'[2]var Apu2024'!R146/'data-fig-2-4'!R$87*100</f>
        <v>0</v>
      </c>
      <c r="R35" s="8">
        <f>'[2]var Apu2024'!S146/'data-fig-2-4'!S$87*100</f>
        <v>0</v>
      </c>
      <c r="S35" s="8">
        <f>'[2]var Apu2024'!T146/'data-fig-2-4'!T$87*100</f>
        <v>0</v>
      </c>
      <c r="T35" s="8">
        <f>'[2]var Apu2024'!U146/'data-fig-2-4'!U$87*100</f>
        <v>0</v>
      </c>
      <c r="U35" s="8">
        <f>'[2]var Apu2024'!V146/'data-fig-2-4'!V$87*100</f>
        <v>0</v>
      </c>
      <c r="V35" s="8">
        <f>'[2]var Apu2024'!W146/'data-fig-2-4'!W$87*100</f>
        <v>0</v>
      </c>
      <c r="W35" s="8">
        <f>'[2]var Apu2024'!X146/'data-fig-2-4'!X$87*100</f>
        <v>0</v>
      </c>
      <c r="X35" s="8">
        <f>'[2]var Apu2024'!Y146/'data-fig-2-4'!Y$87*100</f>
        <v>0</v>
      </c>
      <c r="Y35" s="8">
        <f>'[2]var Apu2024'!Z146/'data-fig-2-4'!Z$87*100</f>
        <v>0</v>
      </c>
      <c r="Z35" s="8">
        <f>'[2]var Apu2024'!AA146/'data-fig-2-4'!AA$87*100</f>
        <v>0</v>
      </c>
      <c r="AA35" s="8">
        <f>'[2]var Apu2024'!AB146/'data-fig-2-4'!AB$87*100</f>
        <v>0</v>
      </c>
      <c r="AB35" s="8">
        <f>'[2]var Apu2024'!AC146/'data-fig-2-4'!AC$87*100</f>
        <v>0</v>
      </c>
      <c r="AC35" s="8">
        <f>'[2]var Apu2024'!AD146/'data-fig-2-4'!AD$87*100</f>
        <v>0</v>
      </c>
      <c r="AD35" s="8">
        <f>'[2]var Apu2024'!AE146/'data-fig-2-4'!AE$87*100</f>
        <v>0</v>
      </c>
      <c r="AE35" s="8">
        <f>'[2]var Apu2024'!AF146/'data-fig-2-4'!AF$87*100</f>
        <v>0</v>
      </c>
      <c r="AF35" s="8">
        <f>'[2]var Apu2024'!AG146/'data-fig-2-4'!AG$87*100</f>
        <v>0</v>
      </c>
      <c r="AG35" s="8">
        <f>'[2]var Apu2024'!AH146/'data-fig-2-4'!AH$87*100</f>
        <v>0</v>
      </c>
      <c r="AH35" s="8">
        <f>'[2]var Apu2024'!AI146/'data-fig-2-4'!AI$87*100</f>
        <v>0</v>
      </c>
      <c r="AI35" s="8">
        <f>'[2]var Apu2024'!AJ146/'data-fig-2-4'!AJ$87*100</f>
        <v>0</v>
      </c>
      <c r="AJ35" s="8">
        <f>'[2]var Apu2024'!AK146/'data-fig-2-4'!AK$87*100</f>
        <v>0</v>
      </c>
      <c r="AK35" s="8">
        <f>'[2]var Apu2024'!AL146/'data-fig-2-4'!AL$87*100</f>
        <v>0</v>
      </c>
      <c r="AL35" s="8">
        <f>'[2]var Apu2024'!AM146/'data-fig-2-4'!AM$87*100</f>
        <v>0</v>
      </c>
      <c r="AM35" s="8">
        <f>'[2]var Apu2024'!AN146/'data-fig-2-4'!AN$87*100</f>
        <v>0</v>
      </c>
      <c r="AN35" s="8">
        <f>'[2]var Apu2024'!AO146/'data-fig-2-4'!AO$87*100</f>
        <v>0</v>
      </c>
      <c r="AO35" s="8">
        <f>'[2]var Apu2024'!AP146/'data-fig-2-4'!AP$87*100</f>
        <v>0</v>
      </c>
      <c r="AP35" s="8">
        <f>'[2]var Apu2024'!AQ146/'data-fig-2-4'!AQ$87*100</f>
        <v>0</v>
      </c>
      <c r="AQ35" s="8">
        <f>'[2]var Apu2024'!AR146/'data-fig-2-4'!AR$87*100</f>
        <v>0</v>
      </c>
      <c r="AR35" s="8">
        <f>'[2]var Apu2024'!AS146/'data-fig-2-4'!AS$87*100</f>
        <v>0</v>
      </c>
      <c r="AS35" s="8">
        <f>'[2]var Apu2024'!AT146/'data-fig-2-4'!AT$87*100</f>
        <v>0</v>
      </c>
      <c r="AT35" s="8">
        <f>'[2]var Apu2024'!AU146/'data-fig-2-4'!AU$87*100</f>
        <v>0</v>
      </c>
      <c r="AU35" s="8">
        <f>'[2]var Apu2024'!AV146/'data-fig-2-4'!AV$87*100</f>
        <v>0</v>
      </c>
      <c r="AV35" s="8">
        <f>'[2]var Apu2024'!AW146/'data-fig-2-4'!AW$87*100</f>
        <v>0</v>
      </c>
    </row>
    <row r="36" spans="1:48" s="9" customFormat="1" ht="12.75" customHeight="1" x14ac:dyDescent="0.2">
      <c r="A36" s="7" t="s">
        <v>59</v>
      </c>
      <c r="B36" s="7" t="s">
        <v>60</v>
      </c>
      <c r="C36" s="8">
        <f>'[2]var Apu2024'!D147/'data-fig-2-4'!D$87*100</f>
        <v>0</v>
      </c>
      <c r="D36" s="8">
        <f>'[2]var Apu2024'!E147/'data-fig-2-4'!E$87*100</f>
        <v>0</v>
      </c>
      <c r="E36" s="8">
        <f>'[2]var Apu2024'!F147/'data-fig-2-4'!F$87*100</f>
        <v>0</v>
      </c>
      <c r="F36" s="8">
        <f>'[2]var Apu2024'!G147/'data-fig-2-4'!G$87*100</f>
        <v>0</v>
      </c>
      <c r="G36" s="8">
        <f>'[2]var Apu2024'!H147/'data-fig-2-4'!H$87*100</f>
        <v>0</v>
      </c>
      <c r="H36" s="8">
        <f>'[2]var Apu2024'!I147/'data-fig-2-4'!I$87*100</f>
        <v>0</v>
      </c>
      <c r="I36" s="8">
        <f>'[2]var Apu2024'!J147/'data-fig-2-4'!J$87*100</f>
        <v>0</v>
      </c>
      <c r="J36" s="8">
        <f>'[2]var Apu2024'!K147/'data-fig-2-4'!K$87*100</f>
        <v>0</v>
      </c>
      <c r="K36" s="8">
        <f>'[2]var Apu2024'!L147/'data-fig-2-4'!L$87*100</f>
        <v>0</v>
      </c>
      <c r="L36" s="8">
        <f>'[2]var Apu2024'!M147/'data-fig-2-4'!M$87*100</f>
        <v>0</v>
      </c>
      <c r="M36" s="8">
        <f>'[2]var Apu2024'!N147/'data-fig-2-4'!N$87*100</f>
        <v>0</v>
      </c>
      <c r="N36" s="8">
        <f>'[2]var Apu2024'!O147/'data-fig-2-4'!O$87*100</f>
        <v>0</v>
      </c>
      <c r="O36" s="8">
        <f>'[2]var Apu2024'!P147/'data-fig-2-4'!P$87*100</f>
        <v>0</v>
      </c>
      <c r="P36" s="8">
        <f>'[2]var Apu2024'!Q147/'data-fig-2-4'!Q$87*100</f>
        <v>0</v>
      </c>
      <c r="Q36" s="8">
        <f>'[2]var Apu2024'!R147/'data-fig-2-4'!R$87*100</f>
        <v>0</v>
      </c>
      <c r="R36" s="8">
        <f>'[2]var Apu2024'!S147/'data-fig-2-4'!S$87*100</f>
        <v>0</v>
      </c>
      <c r="S36" s="8">
        <f>'[2]var Apu2024'!T147/'data-fig-2-4'!T$87*100</f>
        <v>0</v>
      </c>
      <c r="T36" s="8">
        <f>'[2]var Apu2024'!U147/'data-fig-2-4'!U$87*100</f>
        <v>1.6038826791897829E-4</v>
      </c>
      <c r="U36" s="8">
        <f>'[2]var Apu2024'!V147/'data-fig-2-4'!V$87*100</f>
        <v>1.550785511631279E-4</v>
      </c>
      <c r="V36" s="8">
        <f>'[2]var Apu2024'!W147/'data-fig-2-4'!W$87*100</f>
        <v>0</v>
      </c>
      <c r="W36" s="8">
        <f>'[2]var Apu2024'!X147/'data-fig-2-4'!X$87*100</f>
        <v>0</v>
      </c>
      <c r="X36" s="8">
        <f>'[2]var Apu2024'!Y147/'data-fig-2-4'!Y$87*100</f>
        <v>0</v>
      </c>
      <c r="Y36" s="8">
        <f>'[2]var Apu2024'!Z147/'data-fig-2-4'!Z$87*100</f>
        <v>0</v>
      </c>
      <c r="Z36" s="8">
        <f>'[2]var Apu2024'!AA147/'data-fig-2-4'!AA$87*100</f>
        <v>2.5343242541166932E-4</v>
      </c>
      <c r="AA36" s="8">
        <f>'[2]var Apu2024'!AB147/'data-fig-2-4'!AB$87*100</f>
        <v>1.8492115886391836E-4</v>
      </c>
      <c r="AB36" s="8">
        <f>'[2]var Apu2024'!AC147/'data-fig-2-4'!AC$87*100</f>
        <v>0</v>
      </c>
      <c r="AC36" s="8">
        <f>'[2]var Apu2024'!AD147/'data-fig-2-4'!AD$87*100</f>
        <v>1.7025642888275462E-4</v>
      </c>
      <c r="AD36" s="8">
        <f>'[2]var Apu2024'!AE147/'data-fig-2-4'!AE$87*100</f>
        <v>2.7085282345108751E-4</v>
      </c>
      <c r="AE36" s="8">
        <f>'[2]var Apu2024'!AF147/'data-fig-2-4'!AF$87*100</f>
        <v>0</v>
      </c>
      <c r="AF36" s="8">
        <f>'[2]var Apu2024'!AG147/'data-fig-2-4'!AG$87*100</f>
        <v>5.025125628140704E-4</v>
      </c>
      <c r="AG36" s="8">
        <f>'[2]var Apu2024'!AH147/'data-fig-2-4'!AH$87*100</f>
        <v>5.1657161748904869E-5</v>
      </c>
      <c r="AH36" s="8">
        <f>'[2]var Apu2024'!AI147/'data-fig-2-4'!AI$87*100</f>
        <v>3.0058990769384915E-4</v>
      </c>
      <c r="AI36" s="8">
        <f>'[2]var Apu2024'!AJ147/'data-fig-2-4'!AJ$87*100</f>
        <v>9.6986578512332571E-5</v>
      </c>
      <c r="AJ36" s="8">
        <f>'[2]var Apu2024'!AK147/'data-fig-2-4'!AK$87*100</f>
        <v>5.5069058994285753E-3</v>
      </c>
      <c r="AK36" s="8">
        <f>'[2]var Apu2024'!AL147/'data-fig-2-4'!AL$87*100</f>
        <v>6.0838955041427091E-3</v>
      </c>
      <c r="AL36" s="8">
        <f>'[2]var Apu2024'!AM147/'data-fig-2-4'!AM$87*100</f>
        <v>-7.4289617143814943E-4</v>
      </c>
      <c r="AM36" s="8">
        <f>'[2]var Apu2024'!AN147/'data-fig-2-4'!AN$87*100</f>
        <v>-7.268095513677193E-4</v>
      </c>
      <c r="AN36" s="8">
        <f>'[2]var Apu2024'!AO147/'data-fig-2-4'!AO$87*100</f>
        <v>0</v>
      </c>
      <c r="AO36" s="8">
        <f>'[2]var Apu2024'!AP147/'data-fig-2-4'!AP$87*100</f>
        <v>0</v>
      </c>
      <c r="AP36" s="8">
        <f>'[2]var Apu2024'!AQ147/'data-fig-2-4'!AQ$87*100</f>
        <v>0</v>
      </c>
      <c r="AQ36" s="8">
        <f>'[2]var Apu2024'!AR147/'data-fig-2-4'!AR$87*100</f>
        <v>0</v>
      </c>
      <c r="AR36" s="8">
        <f>'[2]var Apu2024'!AS147/'data-fig-2-4'!AS$87*100</f>
        <v>0</v>
      </c>
      <c r="AS36" s="8">
        <f>'[2]var Apu2024'!AT147/'data-fig-2-4'!AT$87*100</f>
        <v>0</v>
      </c>
      <c r="AT36" s="8">
        <f>'[2]var Apu2024'!AU147/'data-fig-2-4'!AU$87*100</f>
        <v>0</v>
      </c>
      <c r="AU36" s="8">
        <f>'[2]var Apu2024'!AV147/'data-fig-2-4'!AV$87*100</f>
        <v>0</v>
      </c>
      <c r="AV36" s="8">
        <f>'[2]var Apu2024'!AW147/'data-fig-2-4'!AW$87*100</f>
        <v>0</v>
      </c>
    </row>
    <row r="37" spans="1:48" s="9" customFormat="1" ht="12.75" customHeight="1" x14ac:dyDescent="0.2">
      <c r="A37" s="7" t="s">
        <v>61</v>
      </c>
      <c r="B37" s="7" t="s">
        <v>62</v>
      </c>
      <c r="C37" s="8">
        <f>'[2]var Apu2024'!D148/'data-fig-2-4'!D$87*100</f>
        <v>0</v>
      </c>
      <c r="D37" s="8">
        <f>'[2]var Apu2024'!E148/'data-fig-2-4'!E$87*100</f>
        <v>0</v>
      </c>
      <c r="E37" s="8">
        <f>'[2]var Apu2024'!F148/'data-fig-2-4'!F$87*100</f>
        <v>0</v>
      </c>
      <c r="F37" s="8">
        <f>'[2]var Apu2024'!G148/'data-fig-2-4'!G$87*100</f>
        <v>0</v>
      </c>
      <c r="G37" s="8">
        <f>'[2]var Apu2024'!H148/'data-fig-2-4'!H$87*100</f>
        <v>0</v>
      </c>
      <c r="H37" s="8">
        <f>'[2]var Apu2024'!I148/'data-fig-2-4'!I$87*100</f>
        <v>0</v>
      </c>
      <c r="I37" s="8">
        <f>'[2]var Apu2024'!J148/'data-fig-2-4'!J$87*100</f>
        <v>0</v>
      </c>
      <c r="J37" s="8">
        <f>'[2]var Apu2024'!K148/'data-fig-2-4'!K$87*100</f>
        <v>0</v>
      </c>
      <c r="K37" s="8">
        <f>'[2]var Apu2024'!L148/'data-fig-2-4'!L$87*100</f>
        <v>0</v>
      </c>
      <c r="L37" s="8">
        <f>'[2]var Apu2024'!M148/'data-fig-2-4'!M$87*100</f>
        <v>0</v>
      </c>
      <c r="M37" s="8">
        <f>'[2]var Apu2024'!N148/'data-fig-2-4'!N$87*100</f>
        <v>0</v>
      </c>
      <c r="N37" s="8">
        <f>'[2]var Apu2024'!O148/'data-fig-2-4'!O$87*100</f>
        <v>0</v>
      </c>
      <c r="O37" s="8">
        <f>'[2]var Apu2024'!P148/'data-fig-2-4'!P$87*100</f>
        <v>0</v>
      </c>
      <c r="P37" s="8">
        <f>'[2]var Apu2024'!Q148/'data-fig-2-4'!Q$87*100</f>
        <v>0</v>
      </c>
      <c r="Q37" s="8">
        <f>'[2]var Apu2024'!R148/'data-fig-2-4'!R$87*100</f>
        <v>0</v>
      </c>
      <c r="R37" s="8">
        <f>'[2]var Apu2024'!S148/'data-fig-2-4'!S$87*100</f>
        <v>0</v>
      </c>
      <c r="S37" s="8">
        <f>'[2]var Apu2024'!T148/'data-fig-2-4'!T$87*100</f>
        <v>0</v>
      </c>
      <c r="T37" s="8">
        <f>'[2]var Apu2024'!U148/'data-fig-2-4'!U$87*100</f>
        <v>0</v>
      </c>
      <c r="U37" s="8">
        <f>'[2]var Apu2024'!V148/'data-fig-2-4'!V$87*100</f>
        <v>0</v>
      </c>
      <c r="V37" s="8">
        <f>'[2]var Apu2024'!W148/'data-fig-2-4'!W$87*100</f>
        <v>0</v>
      </c>
      <c r="W37" s="8">
        <f>'[2]var Apu2024'!X148/'data-fig-2-4'!X$87*100</f>
        <v>0</v>
      </c>
      <c r="X37" s="8">
        <f>'[2]var Apu2024'!Y148/'data-fig-2-4'!Y$87*100</f>
        <v>0</v>
      </c>
      <c r="Y37" s="8">
        <f>'[2]var Apu2024'!Z148/'data-fig-2-4'!Z$87*100</f>
        <v>0</v>
      </c>
      <c r="Z37" s="8">
        <f>'[2]var Apu2024'!AA148/'data-fig-2-4'!AA$87*100</f>
        <v>0</v>
      </c>
      <c r="AA37" s="8">
        <f>'[2]var Apu2024'!AB148/'data-fig-2-4'!AB$87*100</f>
        <v>0</v>
      </c>
      <c r="AB37" s="8">
        <f>'[2]var Apu2024'!AC148/'data-fig-2-4'!AC$87*100</f>
        <v>0</v>
      </c>
      <c r="AC37" s="8">
        <f>'[2]var Apu2024'!AD148/'data-fig-2-4'!AD$87*100</f>
        <v>0</v>
      </c>
      <c r="AD37" s="8">
        <f>'[2]var Apu2024'!AE148/'data-fig-2-4'!AE$87*100</f>
        <v>0</v>
      </c>
      <c r="AE37" s="8">
        <f>'[2]var Apu2024'!AF148/'data-fig-2-4'!AF$87*100</f>
        <v>0</v>
      </c>
      <c r="AF37" s="8">
        <f>'[2]var Apu2024'!AG148/'data-fig-2-4'!AG$87*100</f>
        <v>0</v>
      </c>
      <c r="AG37" s="8">
        <f>'[2]var Apu2024'!AH148/'data-fig-2-4'!AH$87*100</f>
        <v>0</v>
      </c>
      <c r="AH37" s="8">
        <f>'[2]var Apu2024'!AI148/'data-fig-2-4'!AI$87*100</f>
        <v>0</v>
      </c>
      <c r="AI37" s="8">
        <f>'[2]var Apu2024'!AJ148/'data-fig-2-4'!AJ$87*100</f>
        <v>0</v>
      </c>
      <c r="AJ37" s="8">
        <f>'[2]var Apu2024'!AK148/'data-fig-2-4'!AK$87*100</f>
        <v>0</v>
      </c>
      <c r="AK37" s="8">
        <f>'[2]var Apu2024'!AL148/'data-fig-2-4'!AL$87*100</f>
        <v>0</v>
      </c>
      <c r="AL37" s="8">
        <f>'[2]var Apu2024'!AM148/'data-fig-2-4'!AM$87*100</f>
        <v>0</v>
      </c>
      <c r="AM37" s="8">
        <f>'[2]var Apu2024'!AN148/'data-fig-2-4'!AN$87*100</f>
        <v>0</v>
      </c>
      <c r="AN37" s="8">
        <f>'[2]var Apu2024'!AO148/'data-fig-2-4'!AO$87*100</f>
        <v>0</v>
      </c>
      <c r="AO37" s="8">
        <f>'[2]var Apu2024'!AP148/'data-fig-2-4'!AP$87*100</f>
        <v>0</v>
      </c>
      <c r="AP37" s="8">
        <f>'[2]var Apu2024'!AQ148/'data-fig-2-4'!AQ$87*100</f>
        <v>0</v>
      </c>
      <c r="AQ37" s="8">
        <f>'[2]var Apu2024'!AR148/'data-fig-2-4'!AR$87*100</f>
        <v>0</v>
      </c>
      <c r="AR37" s="8">
        <f>'[2]var Apu2024'!AS148/'data-fig-2-4'!AS$87*100</f>
        <v>0</v>
      </c>
      <c r="AS37" s="8">
        <f>'[2]var Apu2024'!AT148/'data-fig-2-4'!AT$87*100</f>
        <v>0</v>
      </c>
      <c r="AT37" s="8">
        <f>'[2]var Apu2024'!AU148/'data-fig-2-4'!AU$87*100</f>
        <v>0</v>
      </c>
      <c r="AU37" s="8">
        <f>'[2]var Apu2024'!AV148/'data-fig-2-4'!AV$87*100</f>
        <v>0</v>
      </c>
      <c r="AV37" s="8">
        <f>'[2]var Apu2024'!AW148/'data-fig-2-4'!AW$87*100</f>
        <v>0</v>
      </c>
    </row>
    <row r="38" spans="1:48" x14ac:dyDescent="0.2"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</row>
    <row r="39" spans="1:48" x14ac:dyDescent="0.2"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</row>
    <row r="40" spans="1:48" x14ac:dyDescent="0.2"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</row>
    <row r="41" spans="1:48" x14ac:dyDescent="0.2">
      <c r="B41" s="3" t="s">
        <v>63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>
        <f>-'[2]var Apu2024'!U172/'data-fig-2-4'!U87*100</f>
        <v>-3.860224832273969</v>
      </c>
      <c r="U41" s="1">
        <f>-'[2]var Apu2024'!V172/'data-fig-2-4'!V87*100</f>
        <v>-3.4791097560691924</v>
      </c>
      <c r="V41" s="1">
        <f>-'[2]var Apu2024'!W172/'data-fig-2-4'!W87*100</f>
        <v>-2.599608710572094</v>
      </c>
      <c r="W41" s="1">
        <f>-'[2]var Apu2024'!X172/'data-fig-2-4'!X87*100</f>
        <v>-1.8514881575288067</v>
      </c>
      <c r="X41" s="1">
        <f>-'[2]var Apu2024'!Y172/'data-fig-2-4'!Y87*100</f>
        <v>-1.7106690998475078</v>
      </c>
      <c r="Y41" s="1">
        <f>-'[2]var Apu2024'!Z172/'data-fig-2-4'!Z87*100</f>
        <v>-1.56875073117522</v>
      </c>
      <c r="Z41" s="1">
        <f>-'[2]var Apu2024'!AA172/'data-fig-2-4'!AA87*100</f>
        <v>-3.1755716485145697</v>
      </c>
      <c r="AA41" s="1">
        <f>-'[2]var Apu2024'!AB172/'data-fig-2-4'!AB87*100</f>
        <v>-4.0367672576130502</v>
      </c>
      <c r="AB41" s="1">
        <f>-'[2]var Apu2024'!AC172/'data-fig-2-4'!AC87*100</f>
        <v>-3.4606286863808204</v>
      </c>
      <c r="AC41" s="1">
        <f>-'[2]var Apu2024'!AD172/'data-fig-2-4'!AD87*100</f>
        <v>-3.1219921364230721</v>
      </c>
      <c r="AD41" s="1">
        <f>-'[2]var Apu2024'!AE172/'data-fig-2-4'!AE87*100</f>
        <v>-2.7333925237036851</v>
      </c>
      <c r="AE41" s="1">
        <f>-'[2]var Apu2024'!AF172/'data-fig-2-4'!AF87*100</f>
        <v>-3.1033977406191111</v>
      </c>
      <c r="AF41" s="1">
        <f>-'[2]var Apu2024'!AG172/'data-fig-2-4'!AG87*100</f>
        <v>-3.6910050251256288</v>
      </c>
      <c r="AG41" s="1">
        <f>-'[2]var Apu2024'!AH172/'data-fig-2-4'!AH87*100</f>
        <v>-7.4150756260847999</v>
      </c>
      <c r="AH41" s="1">
        <f>-'[2]var Apu2024'!AI172/'data-fig-2-4'!AI87*100</f>
        <v>-7.103440501985145</v>
      </c>
      <c r="AI41" s="1">
        <f>-'[2]var Apu2024'!AJ172/'data-fig-2-4'!AJ87*100</f>
        <v>-5.1091559694511668</v>
      </c>
      <c r="AJ41" s="1">
        <f>-'[2]var Apu2024'!AK172/'data-fig-2-4'!AK87*100</f>
        <v>-5.1005441301890029</v>
      </c>
      <c r="AK41" s="1">
        <f>-'[2]var Apu2024'!AL172/'data-fig-2-4'!AL87*100</f>
        <v>-4.7656238209504842</v>
      </c>
      <c r="AL41" s="1">
        <f>-'[2]var Apu2024'!AM172/'data-fig-2-4'!AM87*100</f>
        <v>-4.5633325950802623</v>
      </c>
      <c r="AM41" s="1">
        <f>-'[2]var Apu2024'!AN172/'data-fig-2-4'!AN87*100</f>
        <v>-3.7848607387473985</v>
      </c>
      <c r="AN41" s="1">
        <f>-'[2]var Apu2024'!AO172/'data-fig-2-4'!AO87*100</f>
        <v>-3.8820800432293119</v>
      </c>
      <c r="AO41" s="1">
        <f>-'[2]var Apu2024'!AP172/'data-fig-2-4'!AP87*100</f>
        <v>-3.3389027530445987</v>
      </c>
      <c r="AP41" s="1">
        <f>-'[2]var Apu2024'!AQ172/'data-fig-2-4'!AQ87*100</f>
        <v>-2.2766342173159719</v>
      </c>
      <c r="AQ41" s="1">
        <f>-'[2]var Apu2024'!AR172/'data-fig-2-4'!AR87*100</f>
        <v>-2.2772321599271774</v>
      </c>
      <c r="AR41" s="1">
        <f>-'[2]var Apu2024'!AS172/'data-fig-2-4'!AS87*100</f>
        <v>-8.8153006803331451</v>
      </c>
      <c r="AS41" s="1">
        <f>-'[2]var Apu2024'!AT172/'data-fig-2-4'!AT87*100</f>
        <v>-6.4347861450610875</v>
      </c>
      <c r="AT41" s="1">
        <f>-'[2]var Apu2024'!AU172/'data-fig-2-4'!AU87*100</f>
        <v>-4.6762675315759594</v>
      </c>
      <c r="AU41" s="1">
        <f>-'[2]var Apu2024'!AV172/'data-fig-2-4'!AV87*100</f>
        <v>-5.3460022883084708</v>
      </c>
      <c r="AV41" s="1">
        <f>-'[2]var Apu2024'!AW172/'data-fig-2-4'!AW87*100</f>
        <v>-5.7240316449193456</v>
      </c>
    </row>
    <row r="42" spans="1:48" x14ac:dyDescent="0.2">
      <c r="B42" s="2" t="s">
        <v>64</v>
      </c>
      <c r="C42" s="1">
        <f>[3]dep!V72</f>
        <v>0.60085020951048307</v>
      </c>
      <c r="D42" s="1">
        <f>[3]dep!W72</f>
        <v>0.62340193466483096</v>
      </c>
      <c r="E42" s="1">
        <f>[3]dep!X72</f>
        <v>0.96350379425808874</v>
      </c>
      <c r="F42" s="1">
        <f>[3]dep!Y72</f>
        <v>0.97089172051494088</v>
      </c>
      <c r="G42" s="1">
        <f>[3]dep!Z72</f>
        <v>1.4402320571744081</v>
      </c>
      <c r="H42" s="1">
        <f>[3]dep!AA72</f>
        <v>1.5714322475132312</v>
      </c>
      <c r="I42" s="1">
        <f>[3]dep!AB72</f>
        <v>1.7520274606014279</v>
      </c>
      <c r="J42" s="1">
        <f>[3]dep!AC72</f>
        <v>1.8338828312742119</v>
      </c>
      <c r="K42" s="1">
        <f>[3]dep!AD72</f>
        <v>1.8841807377107123</v>
      </c>
      <c r="L42" s="1">
        <f>[3]dep!AE72</f>
        <v>1.8556038403674344</v>
      </c>
      <c r="M42" s="1">
        <f>[3]dep!AF72</f>
        <v>1.9688355762657701</v>
      </c>
      <c r="N42" s="1">
        <f>[3]dep!AG72</f>
        <v>2.192456715917527</v>
      </c>
      <c r="O42" s="1">
        <f>[3]dep!AH72</f>
        <v>2.3072440533304763</v>
      </c>
      <c r="P42" s="1">
        <f>[3]dep!AI72</f>
        <v>2.4738955894915362</v>
      </c>
      <c r="Q42" s="1">
        <f>[3]dep!AJ72</f>
        <v>2.6687045475173128</v>
      </c>
      <c r="R42" s="1">
        <f>[3]dep!AK72</f>
        <v>2.7991065338971488</v>
      </c>
      <c r="S42" s="1">
        <f>[3]dep!AL72</f>
        <v>2.8843089729626414</v>
      </c>
      <c r="T42" s="1">
        <f>[3]dep!AM72</f>
        <v>3.1130641055868047</v>
      </c>
      <c r="U42" s="1">
        <f>[3]dep!AN72</f>
        <v>3.0216280301379657</v>
      </c>
      <c r="V42" s="1">
        <f>[3]dep!AO72</f>
        <v>2.8900007279112363</v>
      </c>
      <c r="W42" s="1">
        <f>[3]dep!AP72</f>
        <v>2.6699532952776339</v>
      </c>
      <c r="X42" s="1">
        <f>[3]dep!AQ72</f>
        <v>2.5847614924021913</v>
      </c>
      <c r="Y42" s="1">
        <f>[3]dep!AR72</f>
        <v>2.6157021471552628</v>
      </c>
      <c r="Z42" s="1">
        <f>[3]dep!AS72</f>
        <v>2.6387700924394775</v>
      </c>
      <c r="AA42" s="1">
        <f>[3]dep!AT72</f>
        <v>2.5307939959798138</v>
      </c>
      <c r="AB42" s="1">
        <f>[3]dep!AU72</f>
        <v>2.5134720194704578</v>
      </c>
      <c r="AC42" s="1">
        <f>[3]dep!AV72</f>
        <v>2.4388836172453869</v>
      </c>
      <c r="AD42" s="1">
        <f>[3]dep!AW72</f>
        <v>2.3735482965795076</v>
      </c>
      <c r="AE42" s="1">
        <f>[3]dep!AX72</f>
        <v>2.46892474028266</v>
      </c>
      <c r="AF42" s="1">
        <f>[3]dep!AY72</f>
        <v>2.6345678391959799</v>
      </c>
      <c r="AG42" s="1">
        <f>[3]dep!AZ72</f>
        <v>2.2415282254731794</v>
      </c>
      <c r="AH42" s="1">
        <f>[3]dep!BA72</f>
        <v>2.2930350813471438</v>
      </c>
      <c r="AI42" s="1">
        <f>[3]dep!BB72</f>
        <v>2.4850677039057945</v>
      </c>
      <c r="AJ42" s="1">
        <f>[3]dep!BC72</f>
        <v>2.4624632533746564</v>
      </c>
      <c r="AK42" s="1">
        <f>[3]dep!BD72</f>
        <v>2.2023041457267474</v>
      </c>
      <c r="AL42" s="1">
        <f>[3]dep!BE72</f>
        <v>2.1031622768467586</v>
      </c>
      <c r="AM42" s="1">
        <f>[3]dep!BF72</f>
        <v>1.9330862786533307</v>
      </c>
      <c r="AN42" s="1">
        <f>[3]dep!BG72</f>
        <v>1.8338315069456799</v>
      </c>
      <c r="AO42" s="1">
        <f>[3]dep!BH72</f>
        <v>1.7302669961482422</v>
      </c>
      <c r="AP42" s="1">
        <f>[3]dep!BI72</f>
        <v>1.7130692806161942</v>
      </c>
      <c r="AQ42" s="1">
        <f>[3]dep!BJ72</f>
        <v>1.4734806700252079</v>
      </c>
      <c r="AR42" s="1">
        <f>[3]dep!BK72</f>
        <v>1.2652634975300612</v>
      </c>
      <c r="AS42" s="1">
        <f>[3]dep!BL72</f>
        <v>1.3664835002723177</v>
      </c>
      <c r="AT42" s="1">
        <f>[3]dep!BM72</f>
        <v>1.8758310578346544</v>
      </c>
      <c r="AU42" s="1">
        <f>[3]dep!BN72</f>
        <v>1.7008379850715114</v>
      </c>
      <c r="AV42" s="1">
        <f>[3]dep!BO72</f>
        <v>1.8713449090722287</v>
      </c>
    </row>
    <row r="43" spans="1:48" s="3" customFormat="1" x14ac:dyDescent="0.2">
      <c r="B43" s="3" t="s">
        <v>65</v>
      </c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>
        <f>T41+T42</f>
        <v>-0.74716072668716427</v>
      </c>
      <c r="U43" s="14">
        <f t="shared" ref="U43:AV43" si="1">U41+U42</f>
        <v>-0.45748172593122671</v>
      </c>
      <c r="V43" s="14">
        <f t="shared" si="1"/>
        <v>0.29039201733914233</v>
      </c>
      <c r="W43" s="14">
        <f t="shared" si="1"/>
        <v>0.81846513774882723</v>
      </c>
      <c r="X43" s="14">
        <f t="shared" si="1"/>
        <v>0.87409239255468352</v>
      </c>
      <c r="Y43" s="14">
        <f t="shared" si="1"/>
        <v>1.0469514159800428</v>
      </c>
      <c r="Z43" s="14">
        <f t="shared" si="1"/>
        <v>-0.53680155607509228</v>
      </c>
      <c r="AA43" s="14">
        <f t="shared" si="1"/>
        <v>-1.5059732616332364</v>
      </c>
      <c r="AB43" s="14">
        <f t="shared" si="1"/>
        <v>-0.9471566669103626</v>
      </c>
      <c r="AC43" s="14">
        <f t="shared" si="1"/>
        <v>-0.68310851917768511</v>
      </c>
      <c r="AD43" s="14">
        <f t="shared" si="1"/>
        <v>-0.35984422712417752</v>
      </c>
      <c r="AE43" s="14">
        <f t="shared" si="1"/>
        <v>-0.63447300033645115</v>
      </c>
      <c r="AF43" s="14">
        <f t="shared" si="1"/>
        <v>-1.0564371859296489</v>
      </c>
      <c r="AG43" s="14">
        <f t="shared" si="1"/>
        <v>-5.1735474006116204</v>
      </c>
      <c r="AH43" s="14">
        <f t="shared" si="1"/>
        <v>-4.8104054206380011</v>
      </c>
      <c r="AI43" s="14">
        <f t="shared" si="1"/>
        <v>-2.6240882655453723</v>
      </c>
      <c r="AJ43" s="14">
        <f t="shared" si="1"/>
        <v>-2.6380808768143464</v>
      </c>
      <c r="AK43" s="14">
        <f t="shared" si="1"/>
        <v>-2.5633196752237368</v>
      </c>
      <c r="AL43" s="14">
        <f t="shared" si="1"/>
        <v>-2.4601703182335037</v>
      </c>
      <c r="AM43" s="14">
        <f t="shared" si="1"/>
        <v>-1.8517744600940678</v>
      </c>
      <c r="AN43" s="14">
        <f t="shared" si="1"/>
        <v>-2.0482485362836318</v>
      </c>
      <c r="AO43" s="14">
        <f t="shared" si="1"/>
        <v>-1.6086357568963565</v>
      </c>
      <c r="AP43" s="14">
        <f t="shared" si="1"/>
        <v>-0.5635649366997777</v>
      </c>
      <c r="AQ43" s="14">
        <f t="shared" si="1"/>
        <v>-0.80375148990196954</v>
      </c>
      <c r="AR43" s="14">
        <f t="shared" si="1"/>
        <v>-7.5500371828030843</v>
      </c>
      <c r="AS43" s="14">
        <f t="shared" si="1"/>
        <v>-5.06830264478877</v>
      </c>
      <c r="AT43" s="14">
        <f t="shared" si="1"/>
        <v>-2.8004364737413052</v>
      </c>
      <c r="AU43" s="14">
        <f t="shared" si="1"/>
        <v>-3.6451643032369594</v>
      </c>
      <c r="AV43" s="14">
        <f t="shared" si="1"/>
        <v>-3.8526867358471169</v>
      </c>
    </row>
    <row r="44" spans="1:48" x14ac:dyDescent="0.2"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48" x14ac:dyDescent="0.2">
      <c r="B45" s="15" t="s">
        <v>66</v>
      </c>
      <c r="T45" s="9">
        <f>T9+T43</f>
        <v>0.14042794797646185</v>
      </c>
      <c r="U45" s="9">
        <f t="shared" ref="U45:AV45" si="2">U9+U43</f>
        <v>8.1416239360642906E-2</v>
      </c>
      <c r="V45" s="9">
        <f t="shared" si="2"/>
        <v>0.78455461488296185</v>
      </c>
      <c r="W45" s="9">
        <f t="shared" si="2"/>
        <v>1.4149609933856488</v>
      </c>
      <c r="X45" s="9">
        <f t="shared" si="2"/>
        <v>1.7360437646800135</v>
      </c>
      <c r="Y45" s="9">
        <f t="shared" si="2"/>
        <v>1.8387447379892827</v>
      </c>
      <c r="Z45" s="9">
        <f t="shared" si="2"/>
        <v>0.17439318773640478</v>
      </c>
      <c r="AA45" s="9">
        <f t="shared" si="2"/>
        <v>-0.66655448116362237</v>
      </c>
      <c r="AB45" s="9">
        <f t="shared" si="2"/>
        <v>-1.9798267563151173E-2</v>
      </c>
      <c r="AC45" s="9">
        <f t="shared" si="2"/>
        <v>0.31720475265145942</v>
      </c>
      <c r="AD45" s="9">
        <f t="shared" si="2"/>
        <v>0.56815171658393815</v>
      </c>
      <c r="AE45" s="9">
        <f t="shared" si="2"/>
        <v>0.29432739762502802</v>
      </c>
      <c r="AF45" s="9">
        <f t="shared" si="2"/>
        <v>-0.14347236180904555</v>
      </c>
      <c r="AG45" s="9">
        <f t="shared" si="2"/>
        <v>-4.0720100834779718</v>
      </c>
      <c r="AH45" s="9">
        <f t="shared" si="2"/>
        <v>-3.776827023032701</v>
      </c>
      <c r="AI45" s="9">
        <f t="shared" si="2"/>
        <v>-1.9392660346697921</v>
      </c>
      <c r="AJ45" s="9">
        <f t="shared" si="2"/>
        <v>-1.9639398224477775</v>
      </c>
      <c r="AK45" s="9">
        <f t="shared" si="2"/>
        <v>-1.8810744631080123</v>
      </c>
      <c r="AL45" s="9">
        <f t="shared" si="2"/>
        <v>-2.0636959177391061</v>
      </c>
      <c r="AM45" s="9">
        <f t="shared" si="2"/>
        <v>-1.6749780367238702</v>
      </c>
      <c r="AN45" s="9">
        <f t="shared" si="2"/>
        <v>-1.8773565419059512</v>
      </c>
      <c r="AO45" s="9">
        <f t="shared" si="2"/>
        <v>-1.5050000414542859</v>
      </c>
      <c r="AP45" s="9">
        <f t="shared" si="2"/>
        <v>-0.38592777419021984</v>
      </c>
      <c r="AQ45" s="9">
        <f t="shared" si="2"/>
        <v>-0.36620649475969769</v>
      </c>
      <c r="AR45" s="9">
        <f t="shared" si="2"/>
        <v>-7.3580841970498776</v>
      </c>
      <c r="AS45" s="9">
        <f t="shared" si="2"/>
        <v>-4.8035606207403063</v>
      </c>
      <c r="AT45" s="9">
        <f t="shared" si="2"/>
        <v>-2.5571807353211038</v>
      </c>
      <c r="AU45" s="9">
        <f t="shared" si="2"/>
        <v>-3.2279760923418088</v>
      </c>
      <c r="AV45" s="9">
        <f t="shared" si="2"/>
        <v>-3.2790027055721072</v>
      </c>
    </row>
    <row r="46" spans="1:48" s="16" customFormat="1" x14ac:dyDescent="0.2">
      <c r="B46" s="16" t="s">
        <v>67</v>
      </c>
      <c r="T46" s="17">
        <f>T45</f>
        <v>0.14042794797646185</v>
      </c>
      <c r="U46" s="17">
        <f>T46+U45</f>
        <v>0.22184418733710476</v>
      </c>
      <c r="V46" s="17">
        <f t="shared" ref="V46:AV46" si="3">U46+V45</f>
        <v>1.0063988022200667</v>
      </c>
      <c r="W46" s="17">
        <f t="shared" si="3"/>
        <v>2.4213597956057153</v>
      </c>
      <c r="X46" s="17">
        <f t="shared" si="3"/>
        <v>4.1574035602857293</v>
      </c>
      <c r="Y46" s="17">
        <f t="shared" si="3"/>
        <v>5.9961482982750116</v>
      </c>
      <c r="Z46" s="17">
        <f t="shared" si="3"/>
        <v>6.1705414860114161</v>
      </c>
      <c r="AA46" s="17">
        <f t="shared" si="3"/>
        <v>5.5039870048477937</v>
      </c>
      <c r="AB46" s="17">
        <f t="shared" si="3"/>
        <v>5.4841887372846427</v>
      </c>
      <c r="AC46" s="17">
        <f t="shared" si="3"/>
        <v>5.8013934899361024</v>
      </c>
      <c r="AD46" s="17">
        <f t="shared" si="3"/>
        <v>6.3695452065200406</v>
      </c>
      <c r="AE46" s="17">
        <f t="shared" si="3"/>
        <v>6.6638726041450687</v>
      </c>
      <c r="AF46" s="17">
        <f t="shared" si="3"/>
        <v>6.5204002423360228</v>
      </c>
      <c r="AG46" s="17">
        <f t="shared" si="3"/>
        <v>2.448390158858051</v>
      </c>
      <c r="AH46" s="17">
        <f t="shared" si="3"/>
        <v>-1.32843686417465</v>
      </c>
      <c r="AI46" s="17">
        <f t="shared" si="3"/>
        <v>-3.2677028988444423</v>
      </c>
      <c r="AJ46" s="17">
        <f t="shared" si="3"/>
        <v>-5.2316427212922196</v>
      </c>
      <c r="AK46" s="17">
        <f t="shared" si="3"/>
        <v>-7.1127171844002319</v>
      </c>
      <c r="AL46" s="17">
        <f t="shared" si="3"/>
        <v>-9.1764131021393389</v>
      </c>
      <c r="AM46" s="17">
        <f t="shared" si="3"/>
        <v>-10.851391138863208</v>
      </c>
      <c r="AN46" s="17">
        <f t="shared" si="3"/>
        <v>-12.72874768076916</v>
      </c>
      <c r="AO46" s="17">
        <f t="shared" si="3"/>
        <v>-14.233747722223447</v>
      </c>
      <c r="AP46" s="17">
        <f t="shared" si="3"/>
        <v>-14.619675496413667</v>
      </c>
      <c r="AQ46" s="17">
        <f t="shared" si="3"/>
        <v>-14.985881991173365</v>
      </c>
      <c r="AR46" s="17">
        <f t="shared" si="3"/>
        <v>-22.343966188223241</v>
      </c>
      <c r="AS46" s="17">
        <f t="shared" si="3"/>
        <v>-27.147526808963548</v>
      </c>
      <c r="AT46" s="17">
        <f t="shared" si="3"/>
        <v>-29.704707544284652</v>
      </c>
      <c r="AU46" s="17">
        <f t="shared" si="3"/>
        <v>-32.932683636626464</v>
      </c>
      <c r="AV46" s="17">
        <f t="shared" si="3"/>
        <v>-36.211686342198568</v>
      </c>
    </row>
    <row r="49" spans="2:41" x14ac:dyDescent="0.2">
      <c r="B49" s="2" t="s">
        <v>68</v>
      </c>
      <c r="C49" s="13">
        <f>C14+C18+C24</f>
        <v>0.93411510021774891</v>
      </c>
      <c r="D49" s="13">
        <f t="shared" ref="D49:AM49" si="4">D14+D18+D24</f>
        <v>0.93246553543011412</v>
      </c>
      <c r="E49" s="13">
        <f t="shared" si="4"/>
        <v>0.90824433833290419</v>
      </c>
      <c r="F49" s="13">
        <f t="shared" si="4"/>
        <v>0.92619607044269248</v>
      </c>
      <c r="G49" s="13">
        <f t="shared" si="4"/>
        <v>0.76802836945617425</v>
      </c>
      <c r="H49" s="13">
        <f t="shared" si="4"/>
        <v>0.71708158089612317</v>
      </c>
      <c r="I49" s="13">
        <f t="shared" si="4"/>
        <v>0.78150118132348267</v>
      </c>
      <c r="J49" s="13">
        <f t="shared" si="4"/>
        <v>0.78964277887897494</v>
      </c>
      <c r="K49" s="13">
        <f t="shared" si="4"/>
        <v>0.80314519055406075</v>
      </c>
      <c r="L49" s="13">
        <f t="shared" si="4"/>
        <v>0.98972365085469216</v>
      </c>
      <c r="M49" s="13">
        <f t="shared" si="4"/>
        <v>0.99981393166438104</v>
      </c>
      <c r="N49" s="13">
        <f t="shared" si="4"/>
        <v>0.99849134318350519</v>
      </c>
      <c r="O49" s="13">
        <f t="shared" si="4"/>
        <v>1.0611054520872563</v>
      </c>
      <c r="P49" s="13">
        <f t="shared" si="4"/>
        <v>0.98746453277786583</v>
      </c>
      <c r="Q49" s="13">
        <f t="shared" si="4"/>
        <v>0.82945686568755572</v>
      </c>
      <c r="R49" s="13">
        <f t="shared" si="4"/>
        <v>0.76856840812985927</v>
      </c>
      <c r="S49" s="13">
        <f t="shared" si="4"/>
        <v>0.66089856500483601</v>
      </c>
      <c r="T49" s="13">
        <f t="shared" si="4"/>
        <v>0.61019716529775281</v>
      </c>
      <c r="U49" s="13">
        <f t="shared" si="4"/>
        <v>0.46120361115914232</v>
      </c>
      <c r="V49" s="13">
        <f t="shared" si="4"/>
        <v>0.43281007904521818</v>
      </c>
      <c r="W49" s="13">
        <f t="shared" si="4"/>
        <v>0.45149331827161004</v>
      </c>
      <c r="X49" s="13">
        <f t="shared" si="4"/>
        <v>0.57780127409456405</v>
      </c>
      <c r="Y49" s="13">
        <f t="shared" si="4"/>
        <v>0.53546534768648002</v>
      </c>
      <c r="Z49" s="13">
        <f t="shared" si="4"/>
        <v>0.35208099700316159</v>
      </c>
      <c r="AA49" s="13">
        <f t="shared" si="4"/>
        <v>0.39227941833665886</v>
      </c>
      <c r="AB49" s="13">
        <f t="shared" si="4"/>
        <v>0.45451115141252801</v>
      </c>
      <c r="AC49" s="13">
        <f t="shared" si="4"/>
        <v>0.51377715022519244</v>
      </c>
      <c r="AD49" s="13">
        <f t="shared" si="4"/>
        <v>0.49046029270522928</v>
      </c>
      <c r="AE49" s="13">
        <f t="shared" si="4"/>
        <v>0.49285919222901775</v>
      </c>
      <c r="AF49" s="13">
        <f t="shared" si="4"/>
        <v>0.427788944723618</v>
      </c>
      <c r="AG49" s="13">
        <f t="shared" si="4"/>
        <v>0.33633978014711946</v>
      </c>
      <c r="AH49" s="13">
        <f t="shared" si="4"/>
        <v>0.21116441015492918</v>
      </c>
      <c r="AI49" s="13">
        <f t="shared" si="4"/>
        <v>0.24581248323950688</v>
      </c>
      <c r="AJ49" s="13">
        <f t="shared" si="4"/>
        <v>0.25738799312546601</v>
      </c>
      <c r="AK49" s="13">
        <f t="shared" si="4"/>
        <v>0.27113422676989485</v>
      </c>
      <c r="AL49" s="13">
        <f t="shared" si="4"/>
        <v>0.20671085970266503</v>
      </c>
      <c r="AM49" s="13">
        <f t="shared" si="4"/>
        <v>0.15594607436533622</v>
      </c>
    </row>
    <row r="51" spans="2:41" x14ac:dyDescent="0.2">
      <c r="C51" s="13">
        <f>C33+C29</f>
        <v>0.22357924515388183</v>
      </c>
      <c r="D51" s="13">
        <f t="shared" ref="D51:AO51" si="5">D33+D29</f>
        <v>0.21277737050083143</v>
      </c>
      <c r="E51" s="13">
        <f t="shared" si="5"/>
        <v>0.15929939965524759</v>
      </c>
      <c r="F51" s="13">
        <f t="shared" si="5"/>
        <v>0.15261087162559928</v>
      </c>
      <c r="G51" s="13">
        <f t="shared" si="5"/>
        <v>0.13935873208439289</v>
      </c>
      <c r="H51" s="13">
        <f t="shared" si="5"/>
        <v>0.12952071616664429</v>
      </c>
      <c r="I51" s="13">
        <f t="shared" si="5"/>
        <v>8.5647620076762687E-2</v>
      </c>
      <c r="J51" s="13">
        <f t="shared" si="5"/>
        <v>7.1065373953673794E-2</v>
      </c>
      <c r="K51" s="13">
        <f t="shared" si="5"/>
        <v>4.0528376932755877E-2</v>
      </c>
      <c r="L51" s="13">
        <f t="shared" si="5"/>
        <v>4.5972854227922952E-2</v>
      </c>
      <c r="M51" s="13">
        <f t="shared" si="5"/>
        <v>0.10031510268140652</v>
      </c>
      <c r="N51" s="13">
        <f t="shared" si="5"/>
        <v>8.5442659067506407E-2</v>
      </c>
      <c r="O51" s="13">
        <f t="shared" si="5"/>
        <v>0.10860400449561472</v>
      </c>
      <c r="P51" s="13">
        <f t="shared" si="5"/>
        <v>0.10522016874461639</v>
      </c>
      <c r="Q51" s="13">
        <f t="shared" si="5"/>
        <v>8.9704354538397091E-2</v>
      </c>
      <c r="R51" s="13">
        <f t="shared" si="5"/>
        <v>7.297776565270768E-2</v>
      </c>
      <c r="S51" s="13">
        <f t="shared" si="5"/>
        <v>9.8039054145569043E-2</v>
      </c>
      <c r="T51" s="13">
        <f t="shared" si="5"/>
        <v>0.11692304731293515</v>
      </c>
      <c r="U51" s="13">
        <f t="shared" si="5"/>
        <v>0.23664986907493318</v>
      </c>
      <c r="V51" s="13">
        <f t="shared" si="5"/>
        <v>0.22357273690168294</v>
      </c>
      <c r="W51" s="13">
        <f t="shared" si="5"/>
        <v>0.2098702073185067</v>
      </c>
      <c r="X51" s="13">
        <f t="shared" si="5"/>
        <v>0.23766268051199951</v>
      </c>
      <c r="Y51" s="13">
        <f t="shared" si="5"/>
        <v>0.20208212560070743</v>
      </c>
      <c r="Z51" s="13">
        <f t="shared" si="5"/>
        <v>0.20578712943427549</v>
      </c>
      <c r="AA51" s="13">
        <f t="shared" si="5"/>
        <v>0.21475510582729718</v>
      </c>
      <c r="AB51" s="13">
        <f t="shared" si="5"/>
        <v>0.23842821329773811</v>
      </c>
      <c r="AC51" s="13">
        <f t="shared" si="5"/>
        <v>0.23325130756937382</v>
      </c>
      <c r="AD51" s="13">
        <f t="shared" si="5"/>
        <v>0.22058253941856565</v>
      </c>
      <c r="AE51" s="13">
        <f t="shared" si="5"/>
        <v>0.2406758739981299</v>
      </c>
      <c r="AF51" s="13">
        <f t="shared" si="5"/>
        <v>0.24482412060301506</v>
      </c>
      <c r="AG51" s="13">
        <f t="shared" si="5"/>
        <v>0.32812629142904376</v>
      </c>
      <c r="AH51" s="13">
        <f t="shared" si="5"/>
        <v>0.25770574752952669</v>
      </c>
      <c r="AI51" s="13">
        <f t="shared" si="5"/>
        <v>0.28688629923947978</v>
      </c>
      <c r="AJ51" s="13">
        <f t="shared" si="5"/>
        <v>0.27438757220631077</v>
      </c>
      <c r="AK51" s="13">
        <f t="shared" si="5"/>
        <v>0.26655951464662475</v>
      </c>
      <c r="AL51" s="13">
        <f t="shared" si="5"/>
        <v>0.23001922708153702</v>
      </c>
      <c r="AM51" s="13">
        <f t="shared" si="5"/>
        <v>0.2085943412425354</v>
      </c>
      <c r="AN51" s="13">
        <f t="shared" si="5"/>
        <v>0.183706653630962</v>
      </c>
      <c r="AO51" s="13">
        <f t="shared" si="5"/>
        <v>0.19243516004190811</v>
      </c>
    </row>
  </sheetData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X93"/>
  <sheetViews>
    <sheetView topLeftCell="F47" workbookViewId="0">
      <selection activeCell="P80" sqref="P80"/>
    </sheetView>
  </sheetViews>
  <sheetFormatPr defaultColWidth="11.5" defaultRowHeight="11.25" x14ac:dyDescent="0.2"/>
  <cols>
    <col min="1" max="1" width="19.1640625" customWidth="1"/>
    <col min="2" max="2" width="77.5" bestFit="1" customWidth="1"/>
    <col min="257" max="257" width="19.1640625" customWidth="1"/>
    <col min="258" max="258" width="77.5" bestFit="1" customWidth="1"/>
    <col min="513" max="513" width="19.1640625" customWidth="1"/>
    <col min="514" max="514" width="77.5" bestFit="1" customWidth="1"/>
    <col min="769" max="769" width="19.1640625" customWidth="1"/>
    <col min="770" max="770" width="77.5" bestFit="1" customWidth="1"/>
    <col min="1025" max="1025" width="19.1640625" customWidth="1"/>
    <col min="1026" max="1026" width="77.5" bestFit="1" customWidth="1"/>
    <col min="1281" max="1281" width="19.1640625" customWidth="1"/>
    <col min="1282" max="1282" width="77.5" bestFit="1" customWidth="1"/>
    <col min="1537" max="1537" width="19.1640625" customWidth="1"/>
    <col min="1538" max="1538" width="77.5" bestFit="1" customWidth="1"/>
    <col min="1793" max="1793" width="19.1640625" customWidth="1"/>
    <col min="1794" max="1794" width="77.5" bestFit="1" customWidth="1"/>
    <col min="2049" max="2049" width="19.1640625" customWidth="1"/>
    <col min="2050" max="2050" width="77.5" bestFit="1" customWidth="1"/>
    <col min="2305" max="2305" width="19.1640625" customWidth="1"/>
    <col min="2306" max="2306" width="77.5" bestFit="1" customWidth="1"/>
    <col min="2561" max="2561" width="19.1640625" customWidth="1"/>
    <col min="2562" max="2562" width="77.5" bestFit="1" customWidth="1"/>
    <col min="2817" max="2817" width="19.1640625" customWidth="1"/>
    <col min="2818" max="2818" width="77.5" bestFit="1" customWidth="1"/>
    <col min="3073" max="3073" width="19.1640625" customWidth="1"/>
    <col min="3074" max="3074" width="77.5" bestFit="1" customWidth="1"/>
    <col min="3329" max="3329" width="19.1640625" customWidth="1"/>
    <col min="3330" max="3330" width="77.5" bestFit="1" customWidth="1"/>
    <col min="3585" max="3585" width="19.1640625" customWidth="1"/>
    <col min="3586" max="3586" width="77.5" bestFit="1" customWidth="1"/>
    <col min="3841" max="3841" width="19.1640625" customWidth="1"/>
    <col min="3842" max="3842" width="77.5" bestFit="1" customWidth="1"/>
    <col min="4097" max="4097" width="19.1640625" customWidth="1"/>
    <col min="4098" max="4098" width="77.5" bestFit="1" customWidth="1"/>
    <col min="4353" max="4353" width="19.1640625" customWidth="1"/>
    <col min="4354" max="4354" width="77.5" bestFit="1" customWidth="1"/>
    <col min="4609" max="4609" width="19.1640625" customWidth="1"/>
    <col min="4610" max="4610" width="77.5" bestFit="1" customWidth="1"/>
    <col min="4865" max="4865" width="19.1640625" customWidth="1"/>
    <col min="4866" max="4866" width="77.5" bestFit="1" customWidth="1"/>
    <col min="5121" max="5121" width="19.1640625" customWidth="1"/>
    <col min="5122" max="5122" width="77.5" bestFit="1" customWidth="1"/>
    <col min="5377" max="5377" width="19.1640625" customWidth="1"/>
    <col min="5378" max="5378" width="77.5" bestFit="1" customWidth="1"/>
    <col min="5633" max="5633" width="19.1640625" customWidth="1"/>
    <col min="5634" max="5634" width="77.5" bestFit="1" customWidth="1"/>
    <col min="5889" max="5889" width="19.1640625" customWidth="1"/>
    <col min="5890" max="5890" width="77.5" bestFit="1" customWidth="1"/>
    <col min="6145" max="6145" width="19.1640625" customWidth="1"/>
    <col min="6146" max="6146" width="77.5" bestFit="1" customWidth="1"/>
    <col min="6401" max="6401" width="19.1640625" customWidth="1"/>
    <col min="6402" max="6402" width="77.5" bestFit="1" customWidth="1"/>
    <col min="6657" max="6657" width="19.1640625" customWidth="1"/>
    <col min="6658" max="6658" width="77.5" bestFit="1" customWidth="1"/>
    <col min="6913" max="6913" width="19.1640625" customWidth="1"/>
    <col min="6914" max="6914" width="77.5" bestFit="1" customWidth="1"/>
    <col min="7169" max="7169" width="19.1640625" customWidth="1"/>
    <col min="7170" max="7170" width="77.5" bestFit="1" customWidth="1"/>
    <col min="7425" max="7425" width="19.1640625" customWidth="1"/>
    <col min="7426" max="7426" width="77.5" bestFit="1" customWidth="1"/>
    <col min="7681" max="7681" width="19.1640625" customWidth="1"/>
    <col min="7682" max="7682" width="77.5" bestFit="1" customWidth="1"/>
    <col min="7937" max="7937" width="19.1640625" customWidth="1"/>
    <col min="7938" max="7938" width="77.5" bestFit="1" customWidth="1"/>
    <col min="8193" max="8193" width="19.1640625" customWidth="1"/>
    <col min="8194" max="8194" width="77.5" bestFit="1" customWidth="1"/>
    <col min="8449" max="8449" width="19.1640625" customWidth="1"/>
    <col min="8450" max="8450" width="77.5" bestFit="1" customWidth="1"/>
    <col min="8705" max="8705" width="19.1640625" customWidth="1"/>
    <col min="8706" max="8706" width="77.5" bestFit="1" customWidth="1"/>
    <col min="8961" max="8961" width="19.1640625" customWidth="1"/>
    <col min="8962" max="8962" width="77.5" bestFit="1" customWidth="1"/>
    <col min="9217" max="9217" width="19.1640625" customWidth="1"/>
    <col min="9218" max="9218" width="77.5" bestFit="1" customWidth="1"/>
    <col min="9473" max="9473" width="19.1640625" customWidth="1"/>
    <col min="9474" max="9474" width="77.5" bestFit="1" customWidth="1"/>
    <col min="9729" max="9729" width="19.1640625" customWidth="1"/>
    <col min="9730" max="9730" width="77.5" bestFit="1" customWidth="1"/>
    <col min="9985" max="9985" width="19.1640625" customWidth="1"/>
    <col min="9986" max="9986" width="77.5" bestFit="1" customWidth="1"/>
    <col min="10241" max="10241" width="19.1640625" customWidth="1"/>
    <col min="10242" max="10242" width="77.5" bestFit="1" customWidth="1"/>
    <col min="10497" max="10497" width="19.1640625" customWidth="1"/>
    <col min="10498" max="10498" width="77.5" bestFit="1" customWidth="1"/>
    <col min="10753" max="10753" width="19.1640625" customWidth="1"/>
    <col min="10754" max="10754" width="77.5" bestFit="1" customWidth="1"/>
    <col min="11009" max="11009" width="19.1640625" customWidth="1"/>
    <col min="11010" max="11010" width="77.5" bestFit="1" customWidth="1"/>
    <col min="11265" max="11265" width="19.1640625" customWidth="1"/>
    <col min="11266" max="11266" width="77.5" bestFit="1" customWidth="1"/>
    <col min="11521" max="11521" width="19.1640625" customWidth="1"/>
    <col min="11522" max="11522" width="77.5" bestFit="1" customWidth="1"/>
    <col min="11777" max="11777" width="19.1640625" customWidth="1"/>
    <col min="11778" max="11778" width="77.5" bestFit="1" customWidth="1"/>
    <col min="12033" max="12033" width="19.1640625" customWidth="1"/>
    <col min="12034" max="12034" width="77.5" bestFit="1" customWidth="1"/>
    <col min="12289" max="12289" width="19.1640625" customWidth="1"/>
    <col min="12290" max="12290" width="77.5" bestFit="1" customWidth="1"/>
    <col min="12545" max="12545" width="19.1640625" customWidth="1"/>
    <col min="12546" max="12546" width="77.5" bestFit="1" customWidth="1"/>
    <col min="12801" max="12801" width="19.1640625" customWidth="1"/>
    <col min="12802" max="12802" width="77.5" bestFit="1" customWidth="1"/>
    <col min="13057" max="13057" width="19.1640625" customWidth="1"/>
    <col min="13058" max="13058" width="77.5" bestFit="1" customWidth="1"/>
    <col min="13313" max="13313" width="19.1640625" customWidth="1"/>
    <col min="13314" max="13314" width="77.5" bestFit="1" customWidth="1"/>
    <col min="13569" max="13569" width="19.1640625" customWidth="1"/>
    <col min="13570" max="13570" width="77.5" bestFit="1" customWidth="1"/>
    <col min="13825" max="13825" width="19.1640625" customWidth="1"/>
    <col min="13826" max="13826" width="77.5" bestFit="1" customWidth="1"/>
    <col min="14081" max="14081" width="19.1640625" customWidth="1"/>
    <col min="14082" max="14082" width="77.5" bestFit="1" customWidth="1"/>
    <col min="14337" max="14337" width="19.1640625" customWidth="1"/>
    <col min="14338" max="14338" width="77.5" bestFit="1" customWidth="1"/>
    <col min="14593" max="14593" width="19.1640625" customWidth="1"/>
    <col min="14594" max="14594" width="77.5" bestFit="1" customWidth="1"/>
    <col min="14849" max="14849" width="19.1640625" customWidth="1"/>
    <col min="14850" max="14850" width="77.5" bestFit="1" customWidth="1"/>
    <col min="15105" max="15105" width="19.1640625" customWidth="1"/>
    <col min="15106" max="15106" width="77.5" bestFit="1" customWidth="1"/>
    <col min="15361" max="15361" width="19.1640625" customWidth="1"/>
    <col min="15362" max="15362" width="77.5" bestFit="1" customWidth="1"/>
    <col min="15617" max="15617" width="19.1640625" customWidth="1"/>
    <col min="15618" max="15618" width="77.5" bestFit="1" customWidth="1"/>
    <col min="15873" max="15873" width="19.1640625" customWidth="1"/>
    <col min="15874" max="15874" width="77.5" bestFit="1" customWidth="1"/>
    <col min="16129" max="16129" width="19.1640625" customWidth="1"/>
    <col min="16130" max="16130" width="77.5" bestFit="1" customWidth="1"/>
  </cols>
  <sheetData>
    <row r="1" spans="1:49" ht="15" x14ac:dyDescent="0.25">
      <c r="A1" s="18" t="s">
        <v>69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</row>
    <row r="2" spans="1:49" ht="15" x14ac:dyDescent="0.25">
      <c r="A2" s="20" t="s">
        <v>70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</row>
    <row r="4" spans="1:49" ht="15" x14ac:dyDescent="0.25">
      <c r="A4" s="19"/>
      <c r="B4" s="19"/>
      <c r="C4" s="21">
        <v>1978</v>
      </c>
      <c r="D4" s="22">
        <v>1979</v>
      </c>
      <c r="E4" s="22">
        <v>1980</v>
      </c>
      <c r="F4" s="22">
        <v>1981</v>
      </c>
      <c r="G4" s="22">
        <v>1982</v>
      </c>
      <c r="H4" s="22">
        <v>1983</v>
      </c>
      <c r="I4" s="22">
        <v>1984</v>
      </c>
      <c r="J4" s="22">
        <v>1985</v>
      </c>
      <c r="K4" s="22">
        <v>1986</v>
      </c>
      <c r="L4" s="22">
        <v>1987</v>
      </c>
      <c r="M4" s="22">
        <v>1988</v>
      </c>
      <c r="N4" s="22">
        <v>1989</v>
      </c>
      <c r="O4" s="22">
        <v>1990</v>
      </c>
      <c r="P4" s="22">
        <v>1991</v>
      </c>
      <c r="Q4" s="22">
        <v>1992</v>
      </c>
      <c r="R4" s="22">
        <v>1993</v>
      </c>
      <c r="S4" s="22">
        <v>1994</v>
      </c>
      <c r="T4" s="22">
        <v>1995</v>
      </c>
      <c r="U4" s="22">
        <v>1996</v>
      </c>
      <c r="V4" s="22">
        <v>1997</v>
      </c>
      <c r="W4" s="22">
        <v>1998</v>
      </c>
      <c r="X4" s="22">
        <v>1999</v>
      </c>
      <c r="Y4" s="22">
        <v>2000</v>
      </c>
      <c r="Z4" s="22">
        <v>2001</v>
      </c>
      <c r="AA4" s="22">
        <v>2002</v>
      </c>
      <c r="AB4" s="22">
        <v>2003</v>
      </c>
      <c r="AC4" s="22">
        <v>2004</v>
      </c>
      <c r="AD4" s="22">
        <v>2005</v>
      </c>
      <c r="AE4" s="22">
        <v>2006</v>
      </c>
      <c r="AF4" s="22">
        <v>2007</v>
      </c>
      <c r="AG4" s="22">
        <v>2008</v>
      </c>
      <c r="AH4" s="22">
        <v>2009</v>
      </c>
      <c r="AI4" s="22">
        <v>2010</v>
      </c>
      <c r="AJ4" s="22">
        <v>2011</v>
      </c>
      <c r="AK4" s="22">
        <v>2012</v>
      </c>
      <c r="AL4" s="22">
        <v>2013</v>
      </c>
      <c r="AM4" s="22">
        <v>2014</v>
      </c>
      <c r="AN4" s="22">
        <v>2015</v>
      </c>
      <c r="AO4" s="22">
        <v>2016</v>
      </c>
      <c r="AP4" s="22">
        <v>2017</v>
      </c>
      <c r="AQ4" s="22">
        <v>2018</v>
      </c>
      <c r="AR4" s="22">
        <v>2019</v>
      </c>
      <c r="AS4" s="22">
        <v>2020</v>
      </c>
      <c r="AT4" s="22">
        <v>2021</v>
      </c>
      <c r="AU4" s="22">
        <v>2022</v>
      </c>
      <c r="AV4" s="22">
        <v>2023</v>
      </c>
      <c r="AW4" s="22">
        <v>2024</v>
      </c>
    </row>
    <row r="5" spans="1:49" ht="15" x14ac:dyDescent="0.25">
      <c r="A5" s="19"/>
      <c r="B5" s="20" t="s">
        <v>71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</row>
    <row r="6" spans="1:49" s="25" customFormat="1" ht="12.75" x14ac:dyDescent="0.2">
      <c r="A6" s="23" t="s">
        <v>72</v>
      </c>
      <c r="B6" s="23" t="s">
        <v>73</v>
      </c>
      <c r="C6" s="24">
        <v>227.571</v>
      </c>
      <c r="D6" s="24">
        <v>269.70499999999998</v>
      </c>
      <c r="E6" s="24">
        <v>318.75900000000001</v>
      </c>
      <c r="F6" s="24">
        <v>374.06400000000002</v>
      </c>
      <c r="G6" s="24">
        <v>423.77600000000001</v>
      </c>
      <c r="H6" s="24">
        <v>469.64800000000002</v>
      </c>
      <c r="I6" s="24">
        <v>500.274</v>
      </c>
      <c r="J6" s="24">
        <v>525.92399999999998</v>
      </c>
      <c r="K6" s="24">
        <v>554.61699999999996</v>
      </c>
      <c r="L6" s="24">
        <v>584.00699999999995</v>
      </c>
      <c r="M6" s="24">
        <v>624.89200000000005</v>
      </c>
      <c r="N6" s="24">
        <v>667.351</v>
      </c>
      <c r="O6" s="24">
        <v>707.80799999999999</v>
      </c>
      <c r="P6" s="24">
        <v>737.75300000000004</v>
      </c>
      <c r="Q6" s="24">
        <v>752.85500000000002</v>
      </c>
      <c r="R6" s="24">
        <v>767.56600000000003</v>
      </c>
      <c r="S6" s="24">
        <v>789.71</v>
      </c>
      <c r="T6" s="24">
        <v>802.58799999999997</v>
      </c>
      <c r="U6" s="24">
        <v>824.91700000000003</v>
      </c>
      <c r="V6" s="24">
        <v>836.41099999999994</v>
      </c>
      <c r="W6" s="24">
        <v>859.08600000000001</v>
      </c>
      <c r="X6" s="24">
        <v>917.35400000000004</v>
      </c>
      <c r="Y6" s="24">
        <v>976.55799999999999</v>
      </c>
      <c r="Z6" s="24">
        <v>1038.396</v>
      </c>
      <c r="AA6" s="24">
        <v>1125.154</v>
      </c>
      <c r="AB6" s="24">
        <v>1241.682</v>
      </c>
      <c r="AC6" s="24">
        <v>1396.079</v>
      </c>
      <c r="AD6" s="24">
        <v>1572.443</v>
      </c>
      <c r="AE6" s="24">
        <v>1714.077</v>
      </c>
      <c r="AF6" s="24">
        <v>1820.5550000000001</v>
      </c>
      <c r="AG6" s="24">
        <v>1793.136</v>
      </c>
      <c r="AH6" s="24">
        <v>1838.441</v>
      </c>
      <c r="AI6" s="24">
        <v>1999.7719999999999</v>
      </c>
      <c r="AJ6" s="24">
        <v>2092.35</v>
      </c>
      <c r="AK6" s="24">
        <v>2108.5639999999999</v>
      </c>
      <c r="AL6" s="24">
        <v>2100.654</v>
      </c>
      <c r="AM6" s="24">
        <v>2059.5160000000001</v>
      </c>
      <c r="AN6" s="24">
        <v>2052.453</v>
      </c>
      <c r="AO6" s="24">
        <v>2103.3989999999999</v>
      </c>
      <c r="AP6" s="24">
        <v>2188.5419999999999</v>
      </c>
      <c r="AQ6" s="24">
        <v>2272.4499999999998</v>
      </c>
      <c r="AR6" s="24">
        <v>2378.0459999999998</v>
      </c>
      <c r="AS6" s="24">
        <v>2512.5790000000002</v>
      </c>
      <c r="AT6" s="24">
        <v>2730.2429999999999</v>
      </c>
      <c r="AU6" s="24">
        <v>2852.8870000000002</v>
      </c>
      <c r="AV6" s="24">
        <v>2807.5990000000002</v>
      </c>
      <c r="AW6" s="24">
        <v>2821.0909999999999</v>
      </c>
    </row>
    <row r="7" spans="1:49" ht="12.75" x14ac:dyDescent="0.2">
      <c r="A7" s="26" t="s">
        <v>74</v>
      </c>
      <c r="B7" s="26" t="s">
        <v>75</v>
      </c>
      <c r="C7" s="27">
        <v>190.41200000000001</v>
      </c>
      <c r="D7" s="27">
        <v>226.202</v>
      </c>
      <c r="E7" s="27">
        <v>268.779</v>
      </c>
      <c r="F7" s="27">
        <v>316.93400000000003</v>
      </c>
      <c r="G7" s="27">
        <v>363.41899999999998</v>
      </c>
      <c r="H7" s="27">
        <v>398.17700000000002</v>
      </c>
      <c r="I7" s="27">
        <v>427.38900000000001</v>
      </c>
      <c r="J7" s="27">
        <v>452.14100000000002</v>
      </c>
      <c r="K7" s="27">
        <v>475.65199999999999</v>
      </c>
      <c r="L7" s="27">
        <v>499.74599999999998</v>
      </c>
      <c r="M7" s="27">
        <v>528.077</v>
      </c>
      <c r="N7" s="27">
        <v>553.803</v>
      </c>
      <c r="O7" s="27">
        <v>584.721</v>
      </c>
      <c r="P7" s="27">
        <v>617.02599999999995</v>
      </c>
      <c r="Q7" s="27">
        <v>642.32000000000005</v>
      </c>
      <c r="R7" s="27">
        <v>660.19</v>
      </c>
      <c r="S7" s="27">
        <v>678.96</v>
      </c>
      <c r="T7" s="27">
        <v>699.82500000000005</v>
      </c>
      <c r="U7" s="27">
        <v>721.78099999999995</v>
      </c>
      <c r="V7" s="27">
        <v>733.96100000000001</v>
      </c>
      <c r="W7" s="27">
        <v>739.83600000000001</v>
      </c>
      <c r="X7" s="27">
        <v>758.19200000000001</v>
      </c>
      <c r="Y7" s="27">
        <v>780.80200000000002</v>
      </c>
      <c r="Z7" s="27">
        <v>807.22</v>
      </c>
      <c r="AA7" s="27">
        <v>836.86900000000003</v>
      </c>
      <c r="AB7" s="27">
        <v>870.726</v>
      </c>
      <c r="AC7" s="27">
        <v>915.20699999999999</v>
      </c>
      <c r="AD7" s="27">
        <v>965.63599999999997</v>
      </c>
      <c r="AE7" s="27">
        <v>1020.366</v>
      </c>
      <c r="AF7" s="27">
        <v>1084.288</v>
      </c>
      <c r="AG7" s="27">
        <v>1128.376</v>
      </c>
      <c r="AH7" s="27">
        <v>1163.7339999999999</v>
      </c>
      <c r="AI7" s="27">
        <v>1223.6590000000001</v>
      </c>
      <c r="AJ7" s="27">
        <v>1275.3040000000001</v>
      </c>
      <c r="AK7" s="27">
        <v>1311.644</v>
      </c>
      <c r="AL7" s="27">
        <v>1329.097</v>
      </c>
      <c r="AM7" s="27">
        <v>1319.2940000000001</v>
      </c>
      <c r="AN7" s="27">
        <v>1304.597</v>
      </c>
      <c r="AO7" s="27">
        <v>1325.3040000000001</v>
      </c>
      <c r="AP7" s="27">
        <v>1363.97</v>
      </c>
      <c r="AQ7" s="27">
        <v>1400.377</v>
      </c>
      <c r="AR7" s="27">
        <v>1426.299</v>
      </c>
      <c r="AS7" s="27">
        <v>1465.902</v>
      </c>
      <c r="AT7" s="27">
        <v>1582.4829999999999</v>
      </c>
      <c r="AU7" s="27">
        <v>1691.115</v>
      </c>
      <c r="AV7" s="27">
        <v>1733.355</v>
      </c>
      <c r="AW7" s="27">
        <v>1763.89</v>
      </c>
    </row>
    <row r="8" spans="1:49" ht="12.75" x14ac:dyDescent="0.2">
      <c r="A8" s="26" t="s">
        <v>76</v>
      </c>
      <c r="B8" s="26" t="s">
        <v>77</v>
      </c>
      <c r="C8" s="27">
        <v>181.75399999999999</v>
      </c>
      <c r="D8" s="27">
        <v>216.12899999999999</v>
      </c>
      <c r="E8" s="27">
        <v>256.91800000000001</v>
      </c>
      <c r="F8" s="27">
        <v>303.62</v>
      </c>
      <c r="G8" s="27">
        <v>348.78500000000003</v>
      </c>
      <c r="H8" s="27">
        <v>382.57</v>
      </c>
      <c r="I8" s="27">
        <v>411.29399999999998</v>
      </c>
      <c r="J8" s="27">
        <v>434.99099999999999</v>
      </c>
      <c r="K8" s="27">
        <v>457.495</v>
      </c>
      <c r="L8" s="27">
        <v>481.74700000000001</v>
      </c>
      <c r="M8" s="27">
        <v>509.065</v>
      </c>
      <c r="N8" s="27">
        <v>533.30700000000002</v>
      </c>
      <c r="O8" s="27">
        <v>563.09799999999996</v>
      </c>
      <c r="P8" s="27">
        <v>594.64700000000005</v>
      </c>
      <c r="Q8" s="27">
        <v>619.96400000000006</v>
      </c>
      <c r="R8" s="27">
        <v>640.06799999999998</v>
      </c>
      <c r="S8" s="27">
        <v>658.00300000000004</v>
      </c>
      <c r="T8" s="27">
        <v>676.73</v>
      </c>
      <c r="U8" s="27">
        <v>697.83900000000006</v>
      </c>
      <c r="V8" s="27">
        <v>712.25400000000002</v>
      </c>
      <c r="W8" s="27">
        <v>725.09799999999996</v>
      </c>
      <c r="X8" s="27">
        <v>742.06600000000003</v>
      </c>
      <c r="Y8" s="27">
        <v>765.05899999999997</v>
      </c>
      <c r="Z8" s="27">
        <v>790.85699999999997</v>
      </c>
      <c r="AA8" s="27">
        <v>819.98</v>
      </c>
      <c r="AB8" s="27">
        <v>857.68499999999995</v>
      </c>
      <c r="AC8" s="27">
        <v>902.005</v>
      </c>
      <c r="AD8" s="27">
        <v>951.99800000000005</v>
      </c>
      <c r="AE8" s="27">
        <v>1005.395</v>
      </c>
      <c r="AF8" s="27">
        <v>1067.201</v>
      </c>
      <c r="AG8" s="27">
        <v>1111.4570000000001</v>
      </c>
      <c r="AH8" s="27">
        <v>1148.92</v>
      </c>
      <c r="AI8" s="27">
        <v>1207.634</v>
      </c>
      <c r="AJ8" s="27">
        <v>1258.7929999999999</v>
      </c>
      <c r="AK8" s="27">
        <v>1291.414</v>
      </c>
      <c r="AL8" s="27">
        <v>1307.008</v>
      </c>
      <c r="AM8" s="27">
        <v>1295.377</v>
      </c>
      <c r="AN8" s="27">
        <v>1280.347</v>
      </c>
      <c r="AO8" s="27">
        <v>1300.893</v>
      </c>
      <c r="AP8" s="27">
        <v>1339.2090000000001</v>
      </c>
      <c r="AQ8" s="27">
        <v>1374.579</v>
      </c>
      <c r="AR8" s="27">
        <v>1401.1120000000001</v>
      </c>
      <c r="AS8" s="27">
        <v>1440.8610000000001</v>
      </c>
      <c r="AT8" s="27">
        <v>1554.886</v>
      </c>
      <c r="AU8" s="27">
        <v>1659.643</v>
      </c>
      <c r="AV8" s="27">
        <v>1701.7909999999999</v>
      </c>
      <c r="AW8" s="27">
        <v>1732.2260000000001</v>
      </c>
    </row>
    <row r="9" spans="1:49" ht="12.75" x14ac:dyDescent="0.2">
      <c r="A9" s="26" t="s">
        <v>78</v>
      </c>
      <c r="B9" s="26" t="s">
        <v>79</v>
      </c>
      <c r="C9" s="27">
        <v>150.48400000000001</v>
      </c>
      <c r="D9" s="27">
        <v>180.56299999999999</v>
      </c>
      <c r="E9" s="27">
        <v>216.03100000000001</v>
      </c>
      <c r="F9" s="27">
        <v>256.07100000000003</v>
      </c>
      <c r="G9" s="27">
        <v>293.64400000000001</v>
      </c>
      <c r="H9" s="27">
        <v>319.66899999999998</v>
      </c>
      <c r="I9" s="27">
        <v>341.45299999999997</v>
      </c>
      <c r="J9" s="27">
        <v>359.52</v>
      </c>
      <c r="K9" s="27">
        <v>377.28399999999999</v>
      </c>
      <c r="L9" s="27">
        <v>396.61700000000002</v>
      </c>
      <c r="M9" s="27">
        <v>417.46899999999999</v>
      </c>
      <c r="N9" s="27">
        <v>437.06700000000001</v>
      </c>
      <c r="O9" s="27">
        <v>460.25599999999997</v>
      </c>
      <c r="P9" s="27">
        <v>485.79300000000001</v>
      </c>
      <c r="Q9" s="27">
        <v>507.12299999999999</v>
      </c>
      <c r="R9" s="27">
        <v>522.68799999999999</v>
      </c>
      <c r="S9" s="27">
        <v>537.28599999999994</v>
      </c>
      <c r="T9" s="27">
        <v>554.79300000000001</v>
      </c>
      <c r="U9" s="27">
        <v>574.17200000000003</v>
      </c>
      <c r="V9" s="27">
        <v>587.70000000000005</v>
      </c>
      <c r="W9" s="27">
        <v>600.54899999999998</v>
      </c>
      <c r="X9" s="27">
        <v>617.40300000000002</v>
      </c>
      <c r="Y9" s="27">
        <v>638.28399999999999</v>
      </c>
      <c r="Z9" s="27">
        <v>663.19899999999996</v>
      </c>
      <c r="AA9" s="27">
        <v>691.65300000000002</v>
      </c>
      <c r="AB9" s="27">
        <v>726.44899999999996</v>
      </c>
      <c r="AC9" s="27">
        <v>766.60699999999997</v>
      </c>
      <c r="AD9" s="27">
        <v>812.73599999999999</v>
      </c>
      <c r="AE9" s="27">
        <v>861.56100000000004</v>
      </c>
      <c r="AF9" s="27">
        <v>920.875</v>
      </c>
      <c r="AG9" s="27">
        <v>961.45299999999997</v>
      </c>
      <c r="AH9" s="27">
        <v>992.26099999999997</v>
      </c>
      <c r="AI9" s="27">
        <v>1039.633</v>
      </c>
      <c r="AJ9" s="27">
        <v>1086.145</v>
      </c>
      <c r="AK9" s="27">
        <v>1115.345</v>
      </c>
      <c r="AL9" s="27">
        <v>1127.519</v>
      </c>
      <c r="AM9" s="27">
        <v>1113.5429999999999</v>
      </c>
      <c r="AN9" s="27">
        <v>1096.674</v>
      </c>
      <c r="AO9" s="27">
        <v>1112.5740000000001</v>
      </c>
      <c r="AP9" s="27">
        <v>1149.7139999999999</v>
      </c>
      <c r="AQ9" s="27">
        <v>1182.133</v>
      </c>
      <c r="AR9" s="27">
        <v>1204.058</v>
      </c>
      <c r="AS9" s="27">
        <v>1239.904</v>
      </c>
      <c r="AT9" s="27">
        <v>1346.2560000000001</v>
      </c>
      <c r="AU9" s="27">
        <v>1441.826</v>
      </c>
      <c r="AV9" s="27">
        <v>1474.7570000000001</v>
      </c>
      <c r="AW9" s="27">
        <v>1497.373</v>
      </c>
    </row>
    <row r="10" spans="1:49" ht="12.75" x14ac:dyDescent="0.2">
      <c r="A10" s="26" t="s">
        <v>80</v>
      </c>
      <c r="B10" s="26" t="s">
        <v>81</v>
      </c>
      <c r="C10" s="27">
        <v>5.4539999999999997</v>
      </c>
      <c r="D10" s="27">
        <v>6.43</v>
      </c>
      <c r="E10" s="27">
        <v>7.5549999999999997</v>
      </c>
      <c r="F10" s="27">
        <v>8.7759999999999998</v>
      </c>
      <c r="G10" s="27">
        <v>10.036</v>
      </c>
      <c r="H10" s="27">
        <v>11.218999999999999</v>
      </c>
      <c r="I10" s="27">
        <v>12.199</v>
      </c>
      <c r="J10" s="27">
        <v>13.045999999999999</v>
      </c>
      <c r="K10" s="27">
        <v>13.939</v>
      </c>
      <c r="L10" s="27">
        <v>14.945</v>
      </c>
      <c r="M10" s="27">
        <v>16.114000000000001</v>
      </c>
      <c r="N10" s="27">
        <v>17.404</v>
      </c>
      <c r="O10" s="27">
        <v>18.962</v>
      </c>
      <c r="P10" s="27">
        <v>20.425000000000001</v>
      </c>
      <c r="Q10" s="27">
        <v>21.527000000000001</v>
      </c>
      <c r="R10" s="27">
        <v>22.492999999999999</v>
      </c>
      <c r="S10" s="27">
        <v>23.407</v>
      </c>
      <c r="T10" s="27">
        <v>24.308</v>
      </c>
      <c r="U10" s="27">
        <v>25.388000000000002</v>
      </c>
      <c r="V10" s="27">
        <v>26.393999999999998</v>
      </c>
      <c r="W10" s="27">
        <v>27.388000000000002</v>
      </c>
      <c r="X10" s="27">
        <v>29.364000000000001</v>
      </c>
      <c r="Y10" s="27">
        <v>31.539000000000001</v>
      </c>
      <c r="Z10" s="27">
        <v>33.304000000000002</v>
      </c>
      <c r="AA10" s="27">
        <v>34.981000000000002</v>
      </c>
      <c r="AB10" s="27">
        <v>37.188000000000002</v>
      </c>
      <c r="AC10" s="27">
        <v>39.573</v>
      </c>
      <c r="AD10" s="27">
        <v>42.209000000000003</v>
      </c>
      <c r="AE10" s="27">
        <v>44.854999999999997</v>
      </c>
      <c r="AF10" s="27">
        <v>47.869</v>
      </c>
      <c r="AG10" s="27">
        <v>49.761000000000003</v>
      </c>
      <c r="AH10" s="27">
        <v>50.981999999999999</v>
      </c>
      <c r="AI10" s="27">
        <v>53.54</v>
      </c>
      <c r="AJ10" s="27">
        <v>55.942999999999998</v>
      </c>
      <c r="AK10" s="27">
        <v>57.588000000000001</v>
      </c>
      <c r="AL10" s="27">
        <v>58.713000000000001</v>
      </c>
      <c r="AM10" s="27">
        <v>59.344000000000001</v>
      </c>
      <c r="AN10" s="27">
        <v>60.03</v>
      </c>
      <c r="AO10" s="27">
        <v>61.564999999999998</v>
      </c>
      <c r="AP10" s="27">
        <v>63.793999999999997</v>
      </c>
      <c r="AQ10" s="27">
        <v>66.022000000000006</v>
      </c>
      <c r="AR10" s="27">
        <v>68.087000000000003</v>
      </c>
      <c r="AS10" s="27">
        <v>70.694999999999993</v>
      </c>
      <c r="AT10" s="27">
        <v>76.046999999999997</v>
      </c>
      <c r="AU10" s="27">
        <v>81.611000000000004</v>
      </c>
      <c r="AV10" s="27">
        <v>84.917000000000002</v>
      </c>
      <c r="AW10" s="27">
        <v>86.56</v>
      </c>
    </row>
    <row r="11" spans="1:49" ht="12.75" x14ac:dyDescent="0.2">
      <c r="A11" s="26" t="s">
        <v>82</v>
      </c>
      <c r="B11" s="26" t="s">
        <v>83</v>
      </c>
      <c r="C11" s="27">
        <v>145.03</v>
      </c>
      <c r="D11" s="27">
        <v>174.13300000000001</v>
      </c>
      <c r="E11" s="27">
        <v>208.476</v>
      </c>
      <c r="F11" s="27">
        <v>247.29599999999999</v>
      </c>
      <c r="G11" s="27">
        <v>283.608</v>
      </c>
      <c r="H11" s="27">
        <v>308.45100000000002</v>
      </c>
      <c r="I11" s="27">
        <v>329.25400000000002</v>
      </c>
      <c r="J11" s="27">
        <v>346.47399999999999</v>
      </c>
      <c r="K11" s="27">
        <v>363.34500000000003</v>
      </c>
      <c r="L11" s="27">
        <v>381.67099999999999</v>
      </c>
      <c r="M11" s="27">
        <v>401.35500000000002</v>
      </c>
      <c r="N11" s="27">
        <v>419.66300000000001</v>
      </c>
      <c r="O11" s="27">
        <v>441.29500000000002</v>
      </c>
      <c r="P11" s="27">
        <v>465.36799999999999</v>
      </c>
      <c r="Q11" s="27">
        <v>485.596</v>
      </c>
      <c r="R11" s="27">
        <v>500.19499999999999</v>
      </c>
      <c r="S11" s="27">
        <v>513.87900000000002</v>
      </c>
      <c r="T11" s="27">
        <v>530.48500000000001</v>
      </c>
      <c r="U11" s="27">
        <v>548.78399999999999</v>
      </c>
      <c r="V11" s="27">
        <v>561.30600000000004</v>
      </c>
      <c r="W11" s="27">
        <v>573.16099999999994</v>
      </c>
      <c r="X11" s="27">
        <v>588.03899999999999</v>
      </c>
      <c r="Y11" s="27">
        <v>606.745</v>
      </c>
      <c r="Z11" s="27">
        <v>629.89499999999998</v>
      </c>
      <c r="AA11" s="27">
        <v>656.67200000000003</v>
      </c>
      <c r="AB11" s="27">
        <v>689.26099999999997</v>
      </c>
      <c r="AC11" s="27">
        <v>727.03399999999999</v>
      </c>
      <c r="AD11" s="27">
        <v>770.52700000000004</v>
      </c>
      <c r="AE11" s="27">
        <v>816.70600000000002</v>
      </c>
      <c r="AF11" s="27">
        <v>873.00599999999997</v>
      </c>
      <c r="AG11" s="27">
        <v>911.69100000000003</v>
      </c>
      <c r="AH11" s="27">
        <v>941.279</v>
      </c>
      <c r="AI11" s="27">
        <v>986.09299999999996</v>
      </c>
      <c r="AJ11" s="27">
        <v>1030.202</v>
      </c>
      <c r="AK11" s="27">
        <v>1057.7570000000001</v>
      </c>
      <c r="AL11" s="27">
        <v>1068.806</v>
      </c>
      <c r="AM11" s="27">
        <v>1054.1990000000001</v>
      </c>
      <c r="AN11" s="27">
        <v>1036.644</v>
      </c>
      <c r="AO11" s="27">
        <v>1051.01</v>
      </c>
      <c r="AP11" s="27">
        <v>1085.92</v>
      </c>
      <c r="AQ11" s="27">
        <v>1116.1110000000001</v>
      </c>
      <c r="AR11" s="27">
        <v>1135.971</v>
      </c>
      <c r="AS11" s="27">
        <v>1169.2090000000001</v>
      </c>
      <c r="AT11" s="27">
        <v>1270.2090000000001</v>
      </c>
      <c r="AU11" s="27">
        <v>1360.2149999999999</v>
      </c>
      <c r="AV11" s="27">
        <v>1389.84</v>
      </c>
      <c r="AW11" s="27">
        <v>1410.8130000000001</v>
      </c>
    </row>
    <row r="12" spans="1:49" ht="12.75" x14ac:dyDescent="0.2">
      <c r="A12" s="26" t="s">
        <v>84</v>
      </c>
      <c r="B12" s="26" t="s">
        <v>85</v>
      </c>
      <c r="C12" s="27">
        <v>43.951000000000001</v>
      </c>
      <c r="D12" s="27">
        <v>52.585000000000001</v>
      </c>
      <c r="E12" s="27">
        <v>62.695</v>
      </c>
      <c r="F12" s="27">
        <v>73.995000000000005</v>
      </c>
      <c r="G12" s="27">
        <v>84.224999999999994</v>
      </c>
      <c r="H12" s="27">
        <v>90.48</v>
      </c>
      <c r="I12" s="27">
        <v>95.394999999999996</v>
      </c>
      <c r="J12" s="27">
        <v>99.418000000000006</v>
      </c>
      <c r="K12" s="27">
        <v>103.229</v>
      </c>
      <c r="L12" s="27">
        <v>107.35899999999999</v>
      </c>
      <c r="M12" s="27">
        <v>111.953</v>
      </c>
      <c r="N12" s="27">
        <v>116.389</v>
      </c>
      <c r="O12" s="27">
        <v>121.96299999999999</v>
      </c>
      <c r="P12" s="27">
        <v>128.554</v>
      </c>
      <c r="Q12" s="27">
        <v>134.25899999999999</v>
      </c>
      <c r="R12" s="27">
        <v>138.28200000000001</v>
      </c>
      <c r="S12" s="27">
        <v>141.98500000000001</v>
      </c>
      <c r="T12" s="27">
        <v>146.34299999999999</v>
      </c>
      <c r="U12" s="27">
        <v>151.17699999999999</v>
      </c>
      <c r="V12" s="27">
        <v>153.965</v>
      </c>
      <c r="W12" s="27">
        <v>156.827</v>
      </c>
      <c r="X12" s="27">
        <v>158.55600000000001</v>
      </c>
      <c r="Y12" s="27">
        <v>162.38300000000001</v>
      </c>
      <c r="Z12" s="27">
        <v>169.42599999999999</v>
      </c>
      <c r="AA12" s="27">
        <v>177.26</v>
      </c>
      <c r="AB12" s="27">
        <v>187.435</v>
      </c>
      <c r="AC12" s="27">
        <v>199.77799999999999</v>
      </c>
      <c r="AD12" s="27">
        <v>213.197</v>
      </c>
      <c r="AE12" s="27">
        <v>226.16800000000001</v>
      </c>
      <c r="AF12" s="27">
        <v>241.79</v>
      </c>
      <c r="AG12" s="27">
        <v>253.036</v>
      </c>
      <c r="AH12" s="27">
        <v>264.67200000000003</v>
      </c>
      <c r="AI12" s="27">
        <v>277.90499999999997</v>
      </c>
      <c r="AJ12" s="27">
        <v>290.673</v>
      </c>
      <c r="AK12" s="27">
        <v>299.44499999999999</v>
      </c>
      <c r="AL12" s="27">
        <v>305.589</v>
      </c>
      <c r="AM12" s="27">
        <v>307.95499999999998</v>
      </c>
      <c r="AN12" s="27">
        <v>308.06900000000002</v>
      </c>
      <c r="AO12" s="27">
        <v>309.78300000000002</v>
      </c>
      <c r="AP12" s="27">
        <v>313.86200000000002</v>
      </c>
      <c r="AQ12" s="27">
        <v>317.97800000000001</v>
      </c>
      <c r="AR12" s="27">
        <v>323.45299999999997</v>
      </c>
      <c r="AS12" s="27">
        <v>328.59399999999999</v>
      </c>
      <c r="AT12" s="27">
        <v>346.87700000000001</v>
      </c>
      <c r="AU12" s="27">
        <v>366.80900000000003</v>
      </c>
      <c r="AV12" s="27">
        <v>378.02</v>
      </c>
      <c r="AW12" s="27">
        <v>386.37599999999998</v>
      </c>
    </row>
    <row r="13" spans="1:49" ht="12.75" x14ac:dyDescent="0.2">
      <c r="A13" s="26" t="s">
        <v>86</v>
      </c>
      <c r="B13" s="26" t="s">
        <v>87</v>
      </c>
      <c r="C13" s="27">
        <v>101.07899999999999</v>
      </c>
      <c r="D13" s="27">
        <v>121.548</v>
      </c>
      <c r="E13" s="27">
        <v>145.78100000000001</v>
      </c>
      <c r="F13" s="27">
        <v>173.30099999999999</v>
      </c>
      <c r="G13" s="27">
        <v>199.38300000000001</v>
      </c>
      <c r="H13" s="27">
        <v>217.97</v>
      </c>
      <c r="I13" s="27">
        <v>233.85900000000001</v>
      </c>
      <c r="J13" s="27">
        <v>247.05500000000001</v>
      </c>
      <c r="K13" s="27">
        <v>260.11700000000002</v>
      </c>
      <c r="L13" s="27">
        <v>274.31299999999999</v>
      </c>
      <c r="M13" s="27">
        <v>289.40100000000001</v>
      </c>
      <c r="N13" s="27">
        <v>303.27300000000002</v>
      </c>
      <c r="O13" s="27">
        <v>319.33199999999999</v>
      </c>
      <c r="P13" s="27">
        <v>336.81299999999999</v>
      </c>
      <c r="Q13" s="27">
        <v>351.33699999999999</v>
      </c>
      <c r="R13" s="27">
        <v>361.91300000000001</v>
      </c>
      <c r="S13" s="27">
        <v>371.89400000000001</v>
      </c>
      <c r="T13" s="27">
        <v>384.142</v>
      </c>
      <c r="U13" s="27">
        <v>397.60700000000003</v>
      </c>
      <c r="V13" s="27">
        <v>407.34199999999998</v>
      </c>
      <c r="W13" s="27">
        <v>416.334</v>
      </c>
      <c r="X13" s="27">
        <v>429.48399999999998</v>
      </c>
      <c r="Y13" s="27">
        <v>444.36200000000002</v>
      </c>
      <c r="Z13" s="27">
        <v>460.46899999999999</v>
      </c>
      <c r="AA13" s="27">
        <v>479.41199999999998</v>
      </c>
      <c r="AB13" s="27">
        <v>501.82600000000002</v>
      </c>
      <c r="AC13" s="27">
        <v>527.25699999999995</v>
      </c>
      <c r="AD13" s="27">
        <v>557.33000000000004</v>
      </c>
      <c r="AE13" s="27">
        <v>590.53800000000001</v>
      </c>
      <c r="AF13" s="27">
        <v>631.21600000000001</v>
      </c>
      <c r="AG13" s="27">
        <v>658.65599999999995</v>
      </c>
      <c r="AH13" s="27">
        <v>676.60599999999999</v>
      </c>
      <c r="AI13" s="27">
        <v>708.18799999999999</v>
      </c>
      <c r="AJ13" s="27">
        <v>739.529</v>
      </c>
      <c r="AK13" s="27">
        <v>758.31200000000001</v>
      </c>
      <c r="AL13" s="27">
        <v>763.21699999999998</v>
      </c>
      <c r="AM13" s="27">
        <v>746.24400000000003</v>
      </c>
      <c r="AN13" s="27">
        <v>728.57600000000002</v>
      </c>
      <c r="AO13" s="27">
        <v>741.22699999999998</v>
      </c>
      <c r="AP13" s="27">
        <v>772.05899999999997</v>
      </c>
      <c r="AQ13" s="27">
        <v>798.13400000000001</v>
      </c>
      <c r="AR13" s="27">
        <v>812.51900000000001</v>
      </c>
      <c r="AS13" s="27">
        <v>840.61500000000001</v>
      </c>
      <c r="AT13" s="27">
        <v>923.33199999999999</v>
      </c>
      <c r="AU13" s="27">
        <v>993.40599999999995</v>
      </c>
      <c r="AV13" s="27">
        <v>1011.82</v>
      </c>
      <c r="AW13" s="27">
        <v>1024.4369999999999</v>
      </c>
    </row>
    <row r="14" spans="1:49" ht="12.75" x14ac:dyDescent="0.2">
      <c r="A14" s="26" t="s">
        <v>88</v>
      </c>
      <c r="B14" s="26" t="s">
        <v>89</v>
      </c>
      <c r="C14" s="27">
        <v>6.6689999999999996</v>
      </c>
      <c r="D14" s="27">
        <v>7.5279999999999996</v>
      </c>
      <c r="E14" s="27">
        <v>8.5129999999999999</v>
      </c>
      <c r="F14" s="27">
        <v>9.702</v>
      </c>
      <c r="G14" s="27">
        <v>11.11</v>
      </c>
      <c r="H14" s="27">
        <v>12.417999999999999</v>
      </c>
      <c r="I14" s="27">
        <v>13.734</v>
      </c>
      <c r="J14" s="27">
        <v>14.933999999999999</v>
      </c>
      <c r="K14" s="27">
        <v>16.097999999999999</v>
      </c>
      <c r="L14" s="27">
        <v>17.286999999999999</v>
      </c>
      <c r="M14" s="27">
        <v>18.867999999999999</v>
      </c>
      <c r="N14" s="27">
        <v>20.332000000000001</v>
      </c>
      <c r="O14" s="27">
        <v>21.736999999999998</v>
      </c>
      <c r="P14" s="27">
        <v>22.835999999999999</v>
      </c>
      <c r="Q14" s="27">
        <v>23.832000000000001</v>
      </c>
      <c r="R14" s="27">
        <v>25.135000000000002</v>
      </c>
      <c r="S14" s="27">
        <v>25.727</v>
      </c>
      <c r="T14" s="27">
        <v>25.562000000000001</v>
      </c>
      <c r="U14" s="27">
        <v>25.55</v>
      </c>
      <c r="V14" s="27">
        <v>25.263000000000002</v>
      </c>
      <c r="W14" s="27">
        <v>24.948</v>
      </c>
      <c r="X14" s="27">
        <v>25.167000000000002</v>
      </c>
      <c r="Y14" s="27">
        <v>26.048999999999999</v>
      </c>
      <c r="Z14" s="27">
        <v>26.806999999999999</v>
      </c>
      <c r="AA14" s="27">
        <v>27.135999999999999</v>
      </c>
      <c r="AB14" s="27">
        <v>28.015999999999998</v>
      </c>
      <c r="AC14" s="27">
        <v>28.962</v>
      </c>
      <c r="AD14" s="27">
        <v>30.071999999999999</v>
      </c>
      <c r="AE14" s="27">
        <v>30.262</v>
      </c>
      <c r="AF14" s="27">
        <v>29.831</v>
      </c>
      <c r="AG14" s="27">
        <v>30.382000000000001</v>
      </c>
      <c r="AH14" s="27">
        <v>31.704999999999998</v>
      </c>
      <c r="AI14" s="27">
        <v>32.44</v>
      </c>
      <c r="AJ14" s="27">
        <v>33.375</v>
      </c>
      <c r="AK14" s="27">
        <v>34.113</v>
      </c>
      <c r="AL14" s="27">
        <v>33.94</v>
      </c>
      <c r="AM14" s="27">
        <v>33.901000000000003</v>
      </c>
      <c r="AN14" s="27">
        <v>33.631999999999998</v>
      </c>
      <c r="AO14" s="27">
        <v>33.277999999999999</v>
      </c>
      <c r="AP14" s="27">
        <v>32.917000000000002</v>
      </c>
      <c r="AQ14" s="27">
        <v>32.738999999999997</v>
      </c>
      <c r="AR14" s="27">
        <v>33.470999999999997</v>
      </c>
      <c r="AS14" s="27">
        <v>33.792999999999999</v>
      </c>
      <c r="AT14" s="27">
        <v>35.409999999999997</v>
      </c>
      <c r="AU14" s="27">
        <v>36.186999999999998</v>
      </c>
      <c r="AV14" s="27">
        <v>37.107999999999997</v>
      </c>
      <c r="AW14" s="27">
        <v>37.799999999999997</v>
      </c>
    </row>
    <row r="15" spans="1:49" ht="12.75" x14ac:dyDescent="0.2">
      <c r="A15" s="26" t="s">
        <v>90</v>
      </c>
      <c r="B15" s="26" t="s">
        <v>91</v>
      </c>
      <c r="C15" s="27">
        <v>1.2809999999999999</v>
      </c>
      <c r="D15" s="27">
        <v>1.49</v>
      </c>
      <c r="E15" s="27">
        <v>1.718</v>
      </c>
      <c r="F15" s="27">
        <v>1.99</v>
      </c>
      <c r="G15" s="27">
        <v>2.3159999999999998</v>
      </c>
      <c r="H15" s="27">
        <v>2.6230000000000002</v>
      </c>
      <c r="I15" s="27">
        <v>2.843</v>
      </c>
      <c r="J15" s="27">
        <v>3.0739999999999998</v>
      </c>
      <c r="K15" s="27">
        <v>3.3380000000000001</v>
      </c>
      <c r="L15" s="27">
        <v>3.61</v>
      </c>
      <c r="M15" s="27">
        <v>3.923</v>
      </c>
      <c r="N15" s="27">
        <v>4.2279999999999998</v>
      </c>
      <c r="O15" s="27">
        <v>4.5410000000000004</v>
      </c>
      <c r="P15" s="27">
        <v>4.6619999999999999</v>
      </c>
      <c r="Q15" s="27">
        <v>4.7889999999999997</v>
      </c>
      <c r="R15" s="27">
        <v>4.9080000000000004</v>
      </c>
      <c r="S15" s="27">
        <v>5.0979999999999999</v>
      </c>
      <c r="T15" s="27">
        <v>5.0609999999999999</v>
      </c>
      <c r="U15" s="27">
        <v>4.9340000000000002</v>
      </c>
      <c r="V15" s="27">
        <v>4.74</v>
      </c>
      <c r="W15" s="27">
        <v>4.556</v>
      </c>
      <c r="X15" s="27">
        <v>4.6050000000000004</v>
      </c>
      <c r="Y15" s="27">
        <v>4.5880000000000001</v>
      </c>
      <c r="Z15" s="27">
        <v>4.6379999999999999</v>
      </c>
      <c r="AA15" s="27">
        <v>4.9379999999999997</v>
      </c>
      <c r="AB15" s="27">
        <v>5.6260000000000003</v>
      </c>
      <c r="AC15" s="27">
        <v>6.1260000000000003</v>
      </c>
      <c r="AD15" s="27">
        <v>6.6619999999999999</v>
      </c>
      <c r="AE15" s="27">
        <v>7.0110000000000001</v>
      </c>
      <c r="AF15" s="27">
        <v>6.931</v>
      </c>
      <c r="AG15" s="27">
        <v>7.3029999999999999</v>
      </c>
      <c r="AH15" s="27">
        <v>7.907</v>
      </c>
      <c r="AI15" s="27">
        <v>8.2200000000000006</v>
      </c>
      <c r="AJ15" s="27">
        <v>8.5459999999999994</v>
      </c>
      <c r="AK15" s="27">
        <v>8.7959999999999994</v>
      </c>
      <c r="AL15" s="27">
        <v>8.93</v>
      </c>
      <c r="AM15" s="27">
        <v>8.9789999999999992</v>
      </c>
      <c r="AN15" s="27">
        <v>8.9489999999999998</v>
      </c>
      <c r="AO15" s="27">
        <v>8.8369999999999997</v>
      </c>
      <c r="AP15" s="27">
        <v>8.6959999999999997</v>
      </c>
      <c r="AQ15" s="27">
        <v>8.6679999999999993</v>
      </c>
      <c r="AR15" s="27">
        <v>9.0429999999999993</v>
      </c>
      <c r="AS15" s="27">
        <v>9.2729999999999997</v>
      </c>
      <c r="AT15" s="27">
        <v>9.91</v>
      </c>
      <c r="AU15" s="27">
        <v>10.573</v>
      </c>
      <c r="AV15" s="27">
        <v>10.965999999999999</v>
      </c>
      <c r="AW15" s="27">
        <v>11.3</v>
      </c>
    </row>
    <row r="16" spans="1:49" ht="12.75" x14ac:dyDescent="0.2">
      <c r="A16" s="26" t="s">
        <v>92</v>
      </c>
      <c r="B16" s="26" t="s">
        <v>93</v>
      </c>
      <c r="C16" s="27">
        <v>0.56699999999999995</v>
      </c>
      <c r="D16" s="27">
        <v>0.629</v>
      </c>
      <c r="E16" s="27">
        <v>0.69699999999999995</v>
      </c>
      <c r="F16" s="27">
        <v>0.78400000000000003</v>
      </c>
      <c r="G16" s="27">
        <v>0.9</v>
      </c>
      <c r="H16" s="27">
        <v>1.008</v>
      </c>
      <c r="I16" s="27">
        <v>1.1319999999999999</v>
      </c>
      <c r="J16" s="27">
        <v>1.24</v>
      </c>
      <c r="K16" s="27">
        <v>1.341</v>
      </c>
      <c r="L16" s="27">
        <v>1.444</v>
      </c>
      <c r="M16" s="27">
        <v>1.603</v>
      </c>
      <c r="N16" s="27">
        <v>1.736</v>
      </c>
      <c r="O16" s="27">
        <v>1.861</v>
      </c>
      <c r="P16" s="27">
        <v>1.9670000000000001</v>
      </c>
      <c r="Q16" s="27">
        <v>2.0649999999999999</v>
      </c>
      <c r="R16" s="27">
        <v>2.2080000000000002</v>
      </c>
      <c r="S16" s="27">
        <v>2.2349999999999999</v>
      </c>
      <c r="T16" s="27">
        <v>2.2170000000000001</v>
      </c>
      <c r="U16" s="27">
        <v>2.2480000000000002</v>
      </c>
      <c r="V16" s="27">
        <v>2.2650000000000001</v>
      </c>
      <c r="W16" s="27">
        <v>2.1960000000000002</v>
      </c>
      <c r="X16" s="27">
        <v>2.125</v>
      </c>
      <c r="Y16" s="27">
        <v>2.1230000000000002</v>
      </c>
      <c r="Z16" s="27">
        <v>2.161</v>
      </c>
      <c r="AA16" s="27">
        <v>2.218</v>
      </c>
      <c r="AB16" s="27">
        <v>2.4159999999999999</v>
      </c>
      <c r="AC16" s="27">
        <v>2.4089999999999998</v>
      </c>
      <c r="AD16" s="27">
        <v>2.4129999999999998</v>
      </c>
      <c r="AE16" s="27">
        <v>2.3180000000000001</v>
      </c>
      <c r="AF16" s="27">
        <v>2.129</v>
      </c>
      <c r="AG16" s="27">
        <v>2.141</v>
      </c>
      <c r="AH16" s="27">
        <v>2.157</v>
      </c>
      <c r="AI16" s="27">
        <v>2.0619999999999998</v>
      </c>
      <c r="AJ16" s="27">
        <v>2.1110000000000002</v>
      </c>
      <c r="AK16" s="27">
        <v>2.1110000000000002</v>
      </c>
      <c r="AL16" s="27">
        <v>1.994</v>
      </c>
      <c r="AM16" s="27">
        <v>2.0129999999999999</v>
      </c>
      <c r="AN16" s="27">
        <v>2.0910000000000002</v>
      </c>
      <c r="AO16" s="27">
        <v>2.2069999999999999</v>
      </c>
      <c r="AP16" s="27">
        <v>2.1930000000000001</v>
      </c>
      <c r="AQ16" s="27">
        <v>2.1179999999999999</v>
      </c>
      <c r="AR16" s="27">
        <v>2.1970000000000001</v>
      </c>
      <c r="AS16" s="27">
        <v>2.1819999999999999</v>
      </c>
      <c r="AT16" s="27">
        <v>2.3159999999999998</v>
      </c>
      <c r="AU16" s="27">
        <v>2.399</v>
      </c>
      <c r="AV16" s="27">
        <v>2.452</v>
      </c>
      <c r="AW16" s="27">
        <v>2.5459999999999998</v>
      </c>
    </row>
    <row r="17" spans="1:49" ht="12.75" x14ac:dyDescent="0.2">
      <c r="A17" s="26" t="s">
        <v>94</v>
      </c>
      <c r="B17" s="26" t="s">
        <v>95</v>
      </c>
      <c r="C17" s="27">
        <v>4.8209999999999997</v>
      </c>
      <c r="D17" s="27">
        <v>5.4089999999999998</v>
      </c>
      <c r="E17" s="27">
        <v>6.0979999999999999</v>
      </c>
      <c r="F17" s="27">
        <v>6.9279999999999999</v>
      </c>
      <c r="G17" s="27">
        <v>7.8929999999999998</v>
      </c>
      <c r="H17" s="27">
        <v>8.7870000000000008</v>
      </c>
      <c r="I17" s="27">
        <v>9.76</v>
      </c>
      <c r="J17" s="27">
        <v>10.62</v>
      </c>
      <c r="K17" s="27">
        <v>11.417999999999999</v>
      </c>
      <c r="L17" s="27">
        <v>12.234</v>
      </c>
      <c r="M17" s="27">
        <v>13.342000000000001</v>
      </c>
      <c r="N17" s="27">
        <v>14.368</v>
      </c>
      <c r="O17" s="27">
        <v>15.335000000000001</v>
      </c>
      <c r="P17" s="27">
        <v>16.207999999999998</v>
      </c>
      <c r="Q17" s="27">
        <v>16.978000000000002</v>
      </c>
      <c r="R17" s="27">
        <v>18.018999999999998</v>
      </c>
      <c r="S17" s="27">
        <v>18.393999999999998</v>
      </c>
      <c r="T17" s="27">
        <v>18.283999999999999</v>
      </c>
      <c r="U17" s="27">
        <v>18.367999999999999</v>
      </c>
      <c r="V17" s="27">
        <v>18.257999999999999</v>
      </c>
      <c r="W17" s="27">
        <v>18.196999999999999</v>
      </c>
      <c r="X17" s="27">
        <v>18.437999999999999</v>
      </c>
      <c r="Y17" s="27">
        <v>19.338000000000001</v>
      </c>
      <c r="Z17" s="27">
        <v>20.007999999999999</v>
      </c>
      <c r="AA17" s="27">
        <v>19.978999999999999</v>
      </c>
      <c r="AB17" s="27">
        <v>19.974</v>
      </c>
      <c r="AC17" s="27">
        <v>20.427</v>
      </c>
      <c r="AD17" s="27">
        <v>20.997</v>
      </c>
      <c r="AE17" s="27">
        <v>20.934000000000001</v>
      </c>
      <c r="AF17" s="27">
        <v>20.771000000000001</v>
      </c>
      <c r="AG17" s="27">
        <v>20.937999999999999</v>
      </c>
      <c r="AH17" s="27">
        <v>21.640999999999998</v>
      </c>
      <c r="AI17" s="27">
        <v>22.158000000000001</v>
      </c>
      <c r="AJ17" s="27">
        <v>22.718</v>
      </c>
      <c r="AK17" s="27">
        <v>23.206</v>
      </c>
      <c r="AL17" s="27">
        <v>23.015999999999998</v>
      </c>
      <c r="AM17" s="27">
        <v>22.908999999999999</v>
      </c>
      <c r="AN17" s="27">
        <v>22.593</v>
      </c>
      <c r="AO17" s="27">
        <v>22.233000000000001</v>
      </c>
      <c r="AP17" s="27">
        <v>22.027000000000001</v>
      </c>
      <c r="AQ17" s="27">
        <v>21.952999999999999</v>
      </c>
      <c r="AR17" s="27">
        <v>22.231000000000002</v>
      </c>
      <c r="AS17" s="27">
        <v>22.338000000000001</v>
      </c>
      <c r="AT17" s="27">
        <v>23.184000000000001</v>
      </c>
      <c r="AU17" s="27">
        <v>23.215</v>
      </c>
      <c r="AV17" s="27">
        <v>23.690999999999999</v>
      </c>
      <c r="AW17" s="27">
        <v>23.954000000000001</v>
      </c>
    </row>
    <row r="18" spans="1:49" ht="12.75" x14ac:dyDescent="0.2">
      <c r="A18" s="26" t="s">
        <v>96</v>
      </c>
      <c r="B18" s="26" t="s">
        <v>97</v>
      </c>
      <c r="C18" s="27">
        <v>9.4550000000000001</v>
      </c>
      <c r="D18" s="27">
        <v>10.419</v>
      </c>
      <c r="E18" s="27">
        <v>11.643000000000001</v>
      </c>
      <c r="F18" s="27">
        <v>13.282999999999999</v>
      </c>
      <c r="G18" s="27">
        <v>15.167999999999999</v>
      </c>
      <c r="H18" s="27">
        <v>17.373000000000001</v>
      </c>
      <c r="I18" s="27">
        <v>19.327000000000002</v>
      </c>
      <c r="J18" s="27">
        <v>20.882999999999999</v>
      </c>
      <c r="K18" s="27">
        <v>22.495000000000001</v>
      </c>
      <c r="L18" s="27">
        <v>24.218</v>
      </c>
      <c r="M18" s="27">
        <v>26.265999999999998</v>
      </c>
      <c r="N18" s="27">
        <v>27.861999999999998</v>
      </c>
      <c r="O18" s="27">
        <v>29.981999999999999</v>
      </c>
      <c r="P18" s="27">
        <v>31.065999999999999</v>
      </c>
      <c r="Q18" s="27">
        <v>31.46</v>
      </c>
      <c r="R18" s="27">
        <v>32.380000000000003</v>
      </c>
      <c r="S18" s="27">
        <v>33.218000000000004</v>
      </c>
      <c r="T18" s="27">
        <v>32.567</v>
      </c>
      <c r="U18" s="27">
        <v>32.404000000000003</v>
      </c>
      <c r="V18" s="27">
        <v>32.180999999999997</v>
      </c>
      <c r="W18" s="27">
        <v>30.759</v>
      </c>
      <c r="X18" s="27">
        <v>28.675999999999998</v>
      </c>
      <c r="Y18" s="27">
        <v>27.155000000000001</v>
      </c>
      <c r="Z18" s="27">
        <v>25.669</v>
      </c>
      <c r="AA18" s="27">
        <v>23.998000000000001</v>
      </c>
      <c r="AB18" s="27">
        <v>23.437000000000001</v>
      </c>
      <c r="AC18" s="27">
        <v>24.038</v>
      </c>
      <c r="AD18" s="27">
        <v>23.481999999999999</v>
      </c>
      <c r="AE18" s="27">
        <v>24.616</v>
      </c>
      <c r="AF18" s="27">
        <v>25.009</v>
      </c>
      <c r="AG18" s="27">
        <v>25.439</v>
      </c>
      <c r="AH18" s="27">
        <v>27.425000000000001</v>
      </c>
      <c r="AI18" s="27">
        <v>34.692</v>
      </c>
      <c r="AJ18" s="27">
        <v>34.826999999999998</v>
      </c>
      <c r="AK18" s="27">
        <v>35.478000000000002</v>
      </c>
      <c r="AL18" s="27">
        <v>37.302</v>
      </c>
      <c r="AM18" s="27">
        <v>38.475999999999999</v>
      </c>
      <c r="AN18" s="27">
        <v>38.651000000000003</v>
      </c>
      <c r="AO18" s="27">
        <v>41.271000000000001</v>
      </c>
      <c r="AP18" s="27">
        <v>40.01</v>
      </c>
      <c r="AQ18" s="27">
        <v>40.331000000000003</v>
      </c>
      <c r="AR18" s="27">
        <v>40.131999999999998</v>
      </c>
      <c r="AS18" s="27">
        <v>40.286000000000001</v>
      </c>
      <c r="AT18" s="27">
        <v>41.091999999999999</v>
      </c>
      <c r="AU18" s="27">
        <v>43.191000000000003</v>
      </c>
      <c r="AV18" s="27">
        <v>45.704000000000001</v>
      </c>
      <c r="AW18" s="27">
        <v>47.448</v>
      </c>
    </row>
    <row r="19" spans="1:49" ht="12.75" x14ac:dyDescent="0.2">
      <c r="A19" s="26" t="s">
        <v>98</v>
      </c>
      <c r="B19" s="26" t="s">
        <v>99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0</v>
      </c>
      <c r="P19" s="27">
        <v>0</v>
      </c>
      <c r="Q19" s="27">
        <v>0</v>
      </c>
      <c r="R19" s="27">
        <v>0</v>
      </c>
      <c r="S19" s="27">
        <v>0</v>
      </c>
      <c r="T19" s="27">
        <v>0</v>
      </c>
      <c r="U19" s="27">
        <v>0</v>
      </c>
      <c r="V19" s="27">
        <v>0</v>
      </c>
      <c r="W19" s="27">
        <v>0</v>
      </c>
      <c r="X19" s="27">
        <v>0</v>
      </c>
      <c r="Y19" s="27">
        <v>0</v>
      </c>
      <c r="Z19" s="27">
        <v>0</v>
      </c>
      <c r="AA19" s="27">
        <v>0</v>
      </c>
      <c r="AB19" s="27">
        <v>0</v>
      </c>
      <c r="AC19" s="27">
        <v>0</v>
      </c>
      <c r="AD19" s="27">
        <v>0</v>
      </c>
      <c r="AE19" s="27">
        <v>0</v>
      </c>
      <c r="AF19" s="27">
        <v>0</v>
      </c>
      <c r="AG19" s="27">
        <v>0</v>
      </c>
      <c r="AH19" s="27">
        <v>0</v>
      </c>
      <c r="AI19" s="27">
        <v>0</v>
      </c>
      <c r="AJ19" s="27">
        <v>0</v>
      </c>
      <c r="AK19" s="27">
        <v>0</v>
      </c>
      <c r="AL19" s="27">
        <v>0</v>
      </c>
      <c r="AM19" s="27">
        <v>0</v>
      </c>
      <c r="AN19" s="27">
        <v>0</v>
      </c>
      <c r="AO19" s="27">
        <v>0</v>
      </c>
      <c r="AP19" s="27">
        <v>0</v>
      </c>
      <c r="AQ19" s="27">
        <v>0</v>
      </c>
      <c r="AR19" s="27">
        <v>0</v>
      </c>
      <c r="AS19" s="27">
        <v>0</v>
      </c>
      <c r="AT19" s="27">
        <v>0</v>
      </c>
      <c r="AU19" s="27">
        <v>0</v>
      </c>
      <c r="AV19" s="27">
        <v>0</v>
      </c>
      <c r="AW19" s="27">
        <v>0</v>
      </c>
    </row>
    <row r="20" spans="1:49" ht="12.75" x14ac:dyDescent="0.2">
      <c r="A20" s="26" t="s">
        <v>100</v>
      </c>
      <c r="B20" s="26" t="s">
        <v>101</v>
      </c>
      <c r="C20" s="27">
        <v>15.147</v>
      </c>
      <c r="D20" s="27">
        <v>17.619</v>
      </c>
      <c r="E20" s="27">
        <v>20.731000000000002</v>
      </c>
      <c r="F20" s="27">
        <v>24.564</v>
      </c>
      <c r="G20" s="27">
        <v>28.863</v>
      </c>
      <c r="H20" s="27">
        <v>33.11</v>
      </c>
      <c r="I20" s="27">
        <v>36.78</v>
      </c>
      <c r="J20" s="27">
        <v>39.654000000000003</v>
      </c>
      <c r="K20" s="27">
        <v>41.619</v>
      </c>
      <c r="L20" s="27">
        <v>43.625</v>
      </c>
      <c r="M20" s="27">
        <v>46.462000000000003</v>
      </c>
      <c r="N20" s="27">
        <v>48.046999999999997</v>
      </c>
      <c r="O20" s="27">
        <v>51.122999999999998</v>
      </c>
      <c r="P20" s="27">
        <v>54.951000000000001</v>
      </c>
      <c r="Q20" s="27">
        <v>57.548000000000002</v>
      </c>
      <c r="R20" s="27">
        <v>59.865000000000002</v>
      </c>
      <c r="S20" s="27">
        <v>61.771999999999998</v>
      </c>
      <c r="T20" s="27">
        <v>63.808</v>
      </c>
      <c r="U20" s="27">
        <v>65.712999999999994</v>
      </c>
      <c r="V20" s="27">
        <v>67.11</v>
      </c>
      <c r="W20" s="27">
        <v>68.841999999999999</v>
      </c>
      <c r="X20" s="27">
        <v>70.819000000000003</v>
      </c>
      <c r="Y20" s="27">
        <v>73.569999999999993</v>
      </c>
      <c r="Z20" s="27">
        <v>75.182000000000002</v>
      </c>
      <c r="AA20" s="27">
        <v>77.194000000000003</v>
      </c>
      <c r="AB20" s="27">
        <v>79.783000000000001</v>
      </c>
      <c r="AC20" s="27">
        <v>82.397999999999996</v>
      </c>
      <c r="AD20" s="27">
        <v>85.707999999999998</v>
      </c>
      <c r="AE20" s="27">
        <v>88.954999999999998</v>
      </c>
      <c r="AF20" s="27">
        <v>91.486000000000004</v>
      </c>
      <c r="AG20" s="27">
        <v>94.183000000000007</v>
      </c>
      <c r="AH20" s="27">
        <v>97.528999999999996</v>
      </c>
      <c r="AI20" s="27">
        <v>100.869</v>
      </c>
      <c r="AJ20" s="27">
        <v>104.447</v>
      </c>
      <c r="AK20" s="27">
        <v>106.479</v>
      </c>
      <c r="AL20" s="27">
        <v>108.247</v>
      </c>
      <c r="AM20" s="27">
        <v>109.45699999999999</v>
      </c>
      <c r="AN20" s="27">
        <v>111.39</v>
      </c>
      <c r="AO20" s="27">
        <v>113.77</v>
      </c>
      <c r="AP20" s="27">
        <v>116.568</v>
      </c>
      <c r="AQ20" s="27">
        <v>119.376</v>
      </c>
      <c r="AR20" s="27">
        <v>123.45099999999999</v>
      </c>
      <c r="AS20" s="27">
        <v>126.877</v>
      </c>
      <c r="AT20" s="27">
        <v>132.12899999999999</v>
      </c>
      <c r="AU20" s="27">
        <v>138.44</v>
      </c>
      <c r="AV20" s="27">
        <v>144.22200000000001</v>
      </c>
      <c r="AW20" s="27">
        <v>149.60499999999999</v>
      </c>
    </row>
    <row r="21" spans="1:49" ht="12.75" x14ac:dyDescent="0.2">
      <c r="A21" s="26" t="s">
        <v>102</v>
      </c>
      <c r="B21" s="26" t="s">
        <v>103</v>
      </c>
      <c r="C21" s="27">
        <v>13.936999999999999</v>
      </c>
      <c r="D21" s="27">
        <v>16.241</v>
      </c>
      <c r="E21" s="27">
        <v>19.123999999999999</v>
      </c>
      <c r="F21" s="27">
        <v>22.721</v>
      </c>
      <c r="G21" s="27">
        <v>26.706</v>
      </c>
      <c r="H21" s="27">
        <v>30.605</v>
      </c>
      <c r="I21" s="27">
        <v>33.912999999999997</v>
      </c>
      <c r="J21" s="27">
        <v>36.412999999999997</v>
      </c>
      <c r="K21" s="27">
        <v>38.073</v>
      </c>
      <c r="L21" s="27">
        <v>39.787999999999997</v>
      </c>
      <c r="M21" s="27">
        <v>42.323999999999998</v>
      </c>
      <c r="N21" s="27">
        <v>43.615000000000002</v>
      </c>
      <c r="O21" s="27">
        <v>46.146999999999998</v>
      </c>
      <c r="P21" s="27">
        <v>49.472000000000001</v>
      </c>
      <c r="Q21" s="27">
        <v>51.869</v>
      </c>
      <c r="R21" s="27">
        <v>53.984999999999999</v>
      </c>
      <c r="S21" s="27">
        <v>55.720999999999997</v>
      </c>
      <c r="T21" s="27">
        <v>57.658999999999999</v>
      </c>
      <c r="U21" s="27">
        <v>59.341999999999999</v>
      </c>
      <c r="V21" s="27">
        <v>60.405000000000001</v>
      </c>
      <c r="W21" s="27">
        <v>61.671999999999997</v>
      </c>
      <c r="X21" s="27">
        <v>63.283000000000001</v>
      </c>
      <c r="Y21" s="27">
        <v>65.25</v>
      </c>
      <c r="Z21" s="27">
        <v>66.245000000000005</v>
      </c>
      <c r="AA21" s="27">
        <v>67.728999999999999</v>
      </c>
      <c r="AB21" s="27">
        <v>70.150000000000006</v>
      </c>
      <c r="AC21" s="27">
        <v>72.578000000000003</v>
      </c>
      <c r="AD21" s="27">
        <v>75.165999999999997</v>
      </c>
      <c r="AE21" s="27">
        <v>77.713999999999999</v>
      </c>
      <c r="AF21" s="27">
        <v>79.688000000000002</v>
      </c>
      <c r="AG21" s="27">
        <v>81.722999999999999</v>
      </c>
      <c r="AH21" s="27">
        <v>84.841999999999999</v>
      </c>
      <c r="AI21" s="27">
        <v>88.254999999999995</v>
      </c>
      <c r="AJ21" s="27">
        <v>91.789000000000001</v>
      </c>
      <c r="AK21" s="27">
        <v>94.063999999999993</v>
      </c>
      <c r="AL21" s="27">
        <v>96.197000000000003</v>
      </c>
      <c r="AM21" s="27">
        <v>97.534999999999997</v>
      </c>
      <c r="AN21" s="27">
        <v>99.421000000000006</v>
      </c>
      <c r="AO21" s="27">
        <v>101.559</v>
      </c>
      <c r="AP21" s="27">
        <v>103.735</v>
      </c>
      <c r="AQ21" s="27">
        <v>105.727</v>
      </c>
      <c r="AR21" s="27">
        <v>109.021</v>
      </c>
      <c r="AS21" s="27">
        <v>111.711</v>
      </c>
      <c r="AT21" s="27">
        <v>116.361</v>
      </c>
      <c r="AU21" s="27">
        <v>121.889</v>
      </c>
      <c r="AV21" s="27">
        <v>126.654</v>
      </c>
      <c r="AW21" s="27">
        <v>130.98400000000001</v>
      </c>
    </row>
    <row r="22" spans="1:49" ht="12.75" x14ac:dyDescent="0.2">
      <c r="A22" s="26" t="s">
        <v>104</v>
      </c>
      <c r="B22" s="26" t="s">
        <v>105</v>
      </c>
      <c r="C22" s="27">
        <v>0.98099999999999998</v>
      </c>
      <c r="D22" s="27">
        <v>1.115</v>
      </c>
      <c r="E22" s="27">
        <v>1.302</v>
      </c>
      <c r="F22" s="27">
        <v>1.4910000000000001</v>
      </c>
      <c r="G22" s="27">
        <v>1.7589999999999999</v>
      </c>
      <c r="H22" s="27">
        <v>2.0649999999999999</v>
      </c>
      <c r="I22" s="27">
        <v>2.3879999999999999</v>
      </c>
      <c r="J22" s="27">
        <v>2.714</v>
      </c>
      <c r="K22" s="27">
        <v>2.968</v>
      </c>
      <c r="L22" s="27">
        <v>3.21</v>
      </c>
      <c r="M22" s="27">
        <v>3.4590000000000001</v>
      </c>
      <c r="N22" s="27">
        <v>3.6859999999999999</v>
      </c>
      <c r="O22" s="27">
        <v>4.1479999999999997</v>
      </c>
      <c r="P22" s="27">
        <v>4.5830000000000002</v>
      </c>
      <c r="Q22" s="27">
        <v>4.7430000000000003</v>
      </c>
      <c r="R22" s="27">
        <v>4.9470000000000001</v>
      </c>
      <c r="S22" s="27">
        <v>5.0650000000000004</v>
      </c>
      <c r="T22" s="27">
        <v>5.1139999999999999</v>
      </c>
      <c r="U22" s="27">
        <v>5.3090000000000002</v>
      </c>
      <c r="V22" s="27">
        <v>5.6120000000000001</v>
      </c>
      <c r="W22" s="27">
        <v>6.0209999999999999</v>
      </c>
      <c r="X22" s="27">
        <v>6.3289999999999997</v>
      </c>
      <c r="Y22" s="27">
        <v>7.0279999999999996</v>
      </c>
      <c r="Z22" s="27">
        <v>7.524</v>
      </c>
      <c r="AA22" s="27">
        <v>7.97</v>
      </c>
      <c r="AB22" s="27">
        <v>8.1080000000000005</v>
      </c>
      <c r="AC22" s="27">
        <v>8.2539999999999996</v>
      </c>
      <c r="AD22" s="27">
        <v>8.8859999999999992</v>
      </c>
      <c r="AE22" s="27">
        <v>9.5139999999999993</v>
      </c>
      <c r="AF22" s="27">
        <v>10.018000000000001</v>
      </c>
      <c r="AG22" s="27">
        <v>10.654999999999999</v>
      </c>
      <c r="AH22" s="27">
        <v>10.852</v>
      </c>
      <c r="AI22" s="27">
        <v>10.749000000000001</v>
      </c>
      <c r="AJ22" s="27">
        <v>10.706</v>
      </c>
      <c r="AK22" s="27">
        <v>10.406000000000001</v>
      </c>
      <c r="AL22" s="27">
        <v>10.083</v>
      </c>
      <c r="AM22" s="27">
        <v>9.9570000000000007</v>
      </c>
      <c r="AN22" s="27">
        <v>10.029</v>
      </c>
      <c r="AO22" s="27">
        <v>10.321999999999999</v>
      </c>
      <c r="AP22" s="27">
        <v>10.951000000000001</v>
      </c>
      <c r="AQ22" s="27">
        <v>11.773999999999999</v>
      </c>
      <c r="AR22" s="27">
        <v>12.542999999999999</v>
      </c>
      <c r="AS22" s="27">
        <v>13.276</v>
      </c>
      <c r="AT22" s="27">
        <v>13.856999999999999</v>
      </c>
      <c r="AU22" s="27">
        <v>14.66</v>
      </c>
      <c r="AV22" s="27">
        <v>15.656000000000001</v>
      </c>
      <c r="AW22" s="27">
        <v>16.562999999999999</v>
      </c>
    </row>
    <row r="23" spans="1:49" ht="12.75" x14ac:dyDescent="0.2">
      <c r="A23" s="26" t="s">
        <v>106</v>
      </c>
      <c r="B23" s="26" t="s">
        <v>107</v>
      </c>
      <c r="C23" s="27">
        <v>0.22900000000000001</v>
      </c>
      <c r="D23" s="27">
        <v>0.26300000000000001</v>
      </c>
      <c r="E23" s="27">
        <v>0.30499999999999999</v>
      </c>
      <c r="F23" s="27">
        <v>0.35199999999999998</v>
      </c>
      <c r="G23" s="27">
        <v>0.39800000000000002</v>
      </c>
      <c r="H23" s="27">
        <v>0.44</v>
      </c>
      <c r="I23" s="27">
        <v>0.47899999999999998</v>
      </c>
      <c r="J23" s="27">
        <v>0.52700000000000002</v>
      </c>
      <c r="K23" s="27">
        <v>0.57799999999999996</v>
      </c>
      <c r="L23" s="27">
        <v>0.627</v>
      </c>
      <c r="M23" s="27">
        <v>0.67900000000000005</v>
      </c>
      <c r="N23" s="27">
        <v>0.746</v>
      </c>
      <c r="O23" s="27">
        <v>0.82799999999999996</v>
      </c>
      <c r="P23" s="27">
        <v>0.89600000000000002</v>
      </c>
      <c r="Q23" s="27">
        <v>0.93600000000000005</v>
      </c>
      <c r="R23" s="27">
        <v>0.93300000000000005</v>
      </c>
      <c r="S23" s="27">
        <v>0.98699999999999999</v>
      </c>
      <c r="T23" s="27">
        <v>1.0349999999999999</v>
      </c>
      <c r="U23" s="27">
        <v>1.0620000000000001</v>
      </c>
      <c r="V23" s="27">
        <v>1.0940000000000001</v>
      </c>
      <c r="W23" s="27">
        <v>1.149</v>
      </c>
      <c r="X23" s="27">
        <v>1.2070000000000001</v>
      </c>
      <c r="Y23" s="27">
        <v>1.292</v>
      </c>
      <c r="Z23" s="27">
        <v>1.413</v>
      </c>
      <c r="AA23" s="27">
        <v>1.494</v>
      </c>
      <c r="AB23" s="27">
        <v>1.526</v>
      </c>
      <c r="AC23" s="27">
        <v>1.5669999999999999</v>
      </c>
      <c r="AD23" s="27">
        <v>1.6559999999999999</v>
      </c>
      <c r="AE23" s="27">
        <v>1.7270000000000001</v>
      </c>
      <c r="AF23" s="27">
        <v>1.78</v>
      </c>
      <c r="AG23" s="27">
        <v>1.806</v>
      </c>
      <c r="AH23" s="27">
        <v>1.835</v>
      </c>
      <c r="AI23" s="27">
        <v>1.865</v>
      </c>
      <c r="AJ23" s="27">
        <v>1.952</v>
      </c>
      <c r="AK23" s="27">
        <v>2.0089999999999999</v>
      </c>
      <c r="AL23" s="27">
        <v>1.9670000000000001</v>
      </c>
      <c r="AM23" s="27">
        <v>1.9650000000000001</v>
      </c>
      <c r="AN23" s="27">
        <v>1.9410000000000001</v>
      </c>
      <c r="AO23" s="27">
        <v>1.89</v>
      </c>
      <c r="AP23" s="27">
        <v>1.8819999999999999</v>
      </c>
      <c r="AQ23" s="27">
        <v>1.875</v>
      </c>
      <c r="AR23" s="27">
        <v>1.887</v>
      </c>
      <c r="AS23" s="27">
        <v>1.89</v>
      </c>
      <c r="AT23" s="27">
        <v>1.911</v>
      </c>
      <c r="AU23" s="27">
        <v>1.891</v>
      </c>
      <c r="AV23" s="27">
        <v>1.9119999999999999</v>
      </c>
      <c r="AW23" s="27">
        <v>2.0579999999999998</v>
      </c>
    </row>
    <row r="24" spans="1:49" ht="12.75" x14ac:dyDescent="0.2">
      <c r="A24" s="26" t="s">
        <v>108</v>
      </c>
      <c r="B24" s="26" t="s">
        <v>109</v>
      </c>
      <c r="C24" s="27">
        <v>8.6579999999999995</v>
      </c>
      <c r="D24" s="27">
        <v>10.073</v>
      </c>
      <c r="E24" s="27">
        <v>11.86</v>
      </c>
      <c r="F24" s="27">
        <v>13.314</v>
      </c>
      <c r="G24" s="27">
        <v>14.634</v>
      </c>
      <c r="H24" s="27">
        <v>15.606999999999999</v>
      </c>
      <c r="I24" s="27">
        <v>16.094999999999999</v>
      </c>
      <c r="J24" s="27">
        <v>17.149999999999999</v>
      </c>
      <c r="K24" s="27">
        <v>18.157</v>
      </c>
      <c r="L24" s="27">
        <v>17.998999999999999</v>
      </c>
      <c r="M24" s="27">
        <v>19.012</v>
      </c>
      <c r="N24" s="27">
        <v>20.495999999999999</v>
      </c>
      <c r="O24" s="27">
        <v>21.623000000000001</v>
      </c>
      <c r="P24" s="27">
        <v>22.379000000000001</v>
      </c>
      <c r="Q24" s="27">
        <v>22.356000000000002</v>
      </c>
      <c r="R24" s="27">
        <v>20.122</v>
      </c>
      <c r="S24" s="27">
        <v>20.957000000000001</v>
      </c>
      <c r="T24" s="27">
        <v>23.094999999999999</v>
      </c>
      <c r="U24" s="27">
        <v>23.942</v>
      </c>
      <c r="V24" s="27">
        <v>21.707000000000001</v>
      </c>
      <c r="W24" s="27">
        <v>14.738</v>
      </c>
      <c r="X24" s="27">
        <v>16.126000000000001</v>
      </c>
      <c r="Y24" s="27">
        <v>15.743</v>
      </c>
      <c r="Z24" s="27">
        <v>16.363</v>
      </c>
      <c r="AA24" s="27">
        <v>16.888000000000002</v>
      </c>
      <c r="AB24" s="27">
        <v>13.041</v>
      </c>
      <c r="AC24" s="27">
        <v>13.202</v>
      </c>
      <c r="AD24" s="27">
        <v>13.638999999999999</v>
      </c>
      <c r="AE24" s="27">
        <v>14.971</v>
      </c>
      <c r="AF24" s="27">
        <v>17.087</v>
      </c>
      <c r="AG24" s="27">
        <v>16.919</v>
      </c>
      <c r="AH24" s="27">
        <v>14.814</v>
      </c>
      <c r="AI24" s="27">
        <v>16.024999999999999</v>
      </c>
      <c r="AJ24" s="27">
        <v>16.510999999999999</v>
      </c>
      <c r="AK24" s="27">
        <v>20.23</v>
      </c>
      <c r="AL24" s="27">
        <v>22.088999999999999</v>
      </c>
      <c r="AM24" s="27">
        <v>23.917999999999999</v>
      </c>
      <c r="AN24" s="27">
        <v>24.25</v>
      </c>
      <c r="AO24" s="27">
        <v>24.411999999999999</v>
      </c>
      <c r="AP24" s="27">
        <v>24.760999999999999</v>
      </c>
      <c r="AQ24" s="27">
        <v>25.798999999999999</v>
      </c>
      <c r="AR24" s="27">
        <v>25.187000000000001</v>
      </c>
      <c r="AS24" s="27">
        <v>25.042000000000002</v>
      </c>
      <c r="AT24" s="27">
        <v>27.597000000000001</v>
      </c>
      <c r="AU24" s="27">
        <v>31.472000000000001</v>
      </c>
      <c r="AV24" s="27">
        <v>31.564</v>
      </c>
      <c r="AW24" s="27">
        <v>31.664000000000001</v>
      </c>
    </row>
    <row r="25" spans="1:49" ht="12.75" x14ac:dyDescent="0.2">
      <c r="A25" s="26" t="s">
        <v>110</v>
      </c>
      <c r="B25" s="26" t="s">
        <v>111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27">
        <v>0</v>
      </c>
      <c r="O25" s="27">
        <v>0</v>
      </c>
      <c r="P25" s="27">
        <v>0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7">
        <v>0</v>
      </c>
      <c r="W25" s="27">
        <v>0</v>
      </c>
      <c r="X25" s="27">
        <v>0</v>
      </c>
      <c r="Y25" s="27">
        <v>0</v>
      </c>
      <c r="Z25" s="27">
        <v>0</v>
      </c>
      <c r="AA25" s="27">
        <v>0</v>
      </c>
      <c r="AB25" s="27">
        <v>0</v>
      </c>
      <c r="AC25" s="27">
        <v>0</v>
      </c>
      <c r="AD25" s="27">
        <v>0</v>
      </c>
      <c r="AE25" s="27">
        <v>0</v>
      </c>
      <c r="AF25" s="27">
        <v>0</v>
      </c>
      <c r="AG25" s="27">
        <v>0</v>
      </c>
      <c r="AH25" s="27">
        <v>0</v>
      </c>
      <c r="AI25" s="27">
        <v>0</v>
      </c>
      <c r="AJ25" s="27">
        <v>0</v>
      </c>
      <c r="AK25" s="27">
        <v>0</v>
      </c>
      <c r="AL25" s="27">
        <v>0</v>
      </c>
      <c r="AM25" s="27">
        <v>0</v>
      </c>
      <c r="AN25" s="27">
        <v>0</v>
      </c>
      <c r="AO25" s="27">
        <v>0</v>
      </c>
      <c r="AP25" s="27">
        <v>0</v>
      </c>
      <c r="AQ25" s="27">
        <v>0</v>
      </c>
      <c r="AR25" s="27">
        <v>0</v>
      </c>
      <c r="AS25" s="27">
        <v>0</v>
      </c>
      <c r="AT25" s="27">
        <v>0</v>
      </c>
      <c r="AU25" s="27">
        <v>0</v>
      </c>
      <c r="AV25" s="27">
        <v>0</v>
      </c>
      <c r="AW25" s="27">
        <v>0</v>
      </c>
    </row>
    <row r="26" spans="1:49" ht="12.75" x14ac:dyDescent="0.2">
      <c r="A26" s="26" t="s">
        <v>112</v>
      </c>
      <c r="B26" s="26" t="s">
        <v>113</v>
      </c>
      <c r="C26" s="27">
        <v>37.158999999999999</v>
      </c>
      <c r="D26" s="27">
        <v>43.503</v>
      </c>
      <c r="E26" s="27">
        <v>49.98</v>
      </c>
      <c r="F26" s="27">
        <v>57.13</v>
      </c>
      <c r="G26" s="27">
        <v>60.356000000000002</v>
      </c>
      <c r="H26" s="27">
        <v>71.471000000000004</v>
      </c>
      <c r="I26" s="27">
        <v>72.885999999999996</v>
      </c>
      <c r="J26" s="27">
        <v>73.783000000000001</v>
      </c>
      <c r="K26" s="27">
        <v>78.965000000000003</v>
      </c>
      <c r="L26" s="27">
        <v>84.260999999999996</v>
      </c>
      <c r="M26" s="27">
        <v>96.814999999999998</v>
      </c>
      <c r="N26" s="27">
        <v>113.548</v>
      </c>
      <c r="O26" s="27">
        <v>123.087</v>
      </c>
      <c r="P26" s="27">
        <v>120.72799999999999</v>
      </c>
      <c r="Q26" s="27">
        <v>110.535</v>
      </c>
      <c r="R26" s="27">
        <v>107.376</v>
      </c>
      <c r="S26" s="27">
        <v>110.751</v>
      </c>
      <c r="T26" s="27">
        <v>102.76300000000001</v>
      </c>
      <c r="U26" s="27">
        <v>103.136</v>
      </c>
      <c r="V26" s="27">
        <v>102.45</v>
      </c>
      <c r="W26" s="27">
        <v>119.25</v>
      </c>
      <c r="X26" s="27">
        <v>159.16200000000001</v>
      </c>
      <c r="Y26" s="27">
        <v>195.756</v>
      </c>
      <c r="Z26" s="27">
        <v>231.17699999999999</v>
      </c>
      <c r="AA26" s="27">
        <v>288.28500000000003</v>
      </c>
      <c r="AB26" s="27">
        <v>370.95699999999999</v>
      </c>
      <c r="AC26" s="27">
        <v>480.87200000000001</v>
      </c>
      <c r="AD26" s="27">
        <v>606.80700000000002</v>
      </c>
      <c r="AE26" s="27">
        <v>693.71100000000001</v>
      </c>
      <c r="AF26" s="27">
        <v>736.26800000000003</v>
      </c>
      <c r="AG26" s="27">
        <v>664.76</v>
      </c>
      <c r="AH26" s="27">
        <v>674.70600000000002</v>
      </c>
      <c r="AI26" s="27">
        <v>776.11300000000006</v>
      </c>
      <c r="AJ26" s="27">
        <v>817.04700000000003</v>
      </c>
      <c r="AK26" s="27">
        <v>796.92</v>
      </c>
      <c r="AL26" s="27">
        <v>771.55799999999999</v>
      </c>
      <c r="AM26" s="27">
        <v>740.22199999999998</v>
      </c>
      <c r="AN26" s="27">
        <v>747.85599999999999</v>
      </c>
      <c r="AO26" s="27">
        <v>778.09400000000005</v>
      </c>
      <c r="AP26" s="27">
        <v>824.572</v>
      </c>
      <c r="AQ26" s="27">
        <v>872.07299999999998</v>
      </c>
      <c r="AR26" s="27">
        <v>951.74699999999996</v>
      </c>
      <c r="AS26" s="27">
        <v>1046.6769999999999</v>
      </c>
      <c r="AT26" s="27">
        <v>1147.76</v>
      </c>
      <c r="AU26" s="27">
        <v>1161.7719999999999</v>
      </c>
      <c r="AV26" s="27">
        <v>1074.2439999999999</v>
      </c>
      <c r="AW26" s="27">
        <v>1057.201</v>
      </c>
    </row>
    <row r="27" spans="1:49" ht="12.75" x14ac:dyDescent="0.2">
      <c r="A27" s="26" t="s">
        <v>114</v>
      </c>
      <c r="B27" s="26" t="s">
        <v>115</v>
      </c>
      <c r="C27" s="27">
        <v>37.158999999999999</v>
      </c>
      <c r="D27" s="27">
        <v>43.503</v>
      </c>
      <c r="E27" s="27">
        <v>49.98</v>
      </c>
      <c r="F27" s="27">
        <v>57.13</v>
      </c>
      <c r="G27" s="27">
        <v>60.356000000000002</v>
      </c>
      <c r="H27" s="27">
        <v>71.471000000000004</v>
      </c>
      <c r="I27" s="27">
        <v>72.885999999999996</v>
      </c>
      <c r="J27" s="27">
        <v>73.783000000000001</v>
      </c>
      <c r="K27" s="27">
        <v>78.965000000000003</v>
      </c>
      <c r="L27" s="27">
        <v>84.260999999999996</v>
      </c>
      <c r="M27" s="27">
        <v>96.814999999999998</v>
      </c>
      <c r="N27" s="27">
        <v>113.548</v>
      </c>
      <c r="O27" s="27">
        <v>123.087</v>
      </c>
      <c r="P27" s="27">
        <v>120.72799999999999</v>
      </c>
      <c r="Q27" s="27">
        <v>110.535</v>
      </c>
      <c r="R27" s="27">
        <v>107.376</v>
      </c>
      <c r="S27" s="27">
        <v>110.751</v>
      </c>
      <c r="T27" s="27">
        <v>102.76300000000001</v>
      </c>
      <c r="U27" s="27">
        <v>103.134</v>
      </c>
      <c r="V27" s="27">
        <v>102.446</v>
      </c>
      <c r="W27" s="27">
        <v>119.246</v>
      </c>
      <c r="X27" s="27">
        <v>159.15799999999999</v>
      </c>
      <c r="Y27" s="27">
        <v>195.75200000000001</v>
      </c>
      <c r="Z27" s="27">
        <v>231.173</v>
      </c>
      <c r="AA27" s="27">
        <v>288.27699999999999</v>
      </c>
      <c r="AB27" s="27">
        <v>370.94499999999999</v>
      </c>
      <c r="AC27" s="27">
        <v>480.86099999999999</v>
      </c>
      <c r="AD27" s="27">
        <v>606.79200000000003</v>
      </c>
      <c r="AE27" s="27">
        <v>693.69100000000003</v>
      </c>
      <c r="AF27" s="27">
        <v>736.24900000000002</v>
      </c>
      <c r="AG27" s="27">
        <v>664.73099999999999</v>
      </c>
      <c r="AH27" s="27">
        <v>674.67600000000004</v>
      </c>
      <c r="AI27" s="27">
        <v>776.077</v>
      </c>
      <c r="AJ27" s="27">
        <v>817.00800000000004</v>
      </c>
      <c r="AK27" s="27">
        <v>796.88099999999997</v>
      </c>
      <c r="AL27" s="27">
        <v>771.39</v>
      </c>
      <c r="AM27" s="27">
        <v>740.07100000000003</v>
      </c>
      <c r="AN27" s="27">
        <v>747.721</v>
      </c>
      <c r="AO27" s="27">
        <v>777.95899999999995</v>
      </c>
      <c r="AP27" s="27">
        <v>824.43700000000001</v>
      </c>
      <c r="AQ27" s="27">
        <v>871.93700000000001</v>
      </c>
      <c r="AR27" s="27">
        <v>951.61199999999997</v>
      </c>
      <c r="AS27" s="27">
        <v>1046.5409999999999</v>
      </c>
      <c r="AT27" s="27">
        <v>1147.625</v>
      </c>
      <c r="AU27" s="27">
        <v>1161.6369999999999</v>
      </c>
      <c r="AV27" s="27">
        <v>1074.1089999999999</v>
      </c>
      <c r="AW27" s="27">
        <v>1057.066</v>
      </c>
    </row>
    <row r="28" spans="1:49" ht="12.75" x14ac:dyDescent="0.2">
      <c r="A28" s="26" t="s">
        <v>116</v>
      </c>
      <c r="B28" s="26" t="s">
        <v>117</v>
      </c>
      <c r="C28" s="27">
        <v>34.061999999999998</v>
      </c>
      <c r="D28" s="27">
        <v>39.395000000000003</v>
      </c>
      <c r="E28" s="27">
        <v>44.707000000000001</v>
      </c>
      <c r="F28" s="27">
        <v>49.738999999999997</v>
      </c>
      <c r="G28" s="27">
        <v>52.432000000000002</v>
      </c>
      <c r="H28" s="27">
        <v>62.33</v>
      </c>
      <c r="I28" s="27">
        <v>62.58</v>
      </c>
      <c r="J28" s="27">
        <v>64.790999999999997</v>
      </c>
      <c r="K28" s="27">
        <v>70.524000000000001</v>
      </c>
      <c r="L28" s="27">
        <v>75.614000000000004</v>
      </c>
      <c r="M28" s="27">
        <v>87.715999999999994</v>
      </c>
      <c r="N28" s="27">
        <v>104.166</v>
      </c>
      <c r="O28" s="27">
        <v>113.438</v>
      </c>
      <c r="P28" s="27">
        <v>111.02200000000001</v>
      </c>
      <c r="Q28" s="27">
        <v>101.014</v>
      </c>
      <c r="R28" s="27">
        <v>97.397999999999996</v>
      </c>
      <c r="S28" s="27">
        <v>101.535</v>
      </c>
      <c r="T28" s="27">
        <v>93.673000000000002</v>
      </c>
      <c r="U28" s="27">
        <v>93.266000000000005</v>
      </c>
      <c r="V28" s="27">
        <v>93.141000000000005</v>
      </c>
      <c r="W28" s="27">
        <v>109.654</v>
      </c>
      <c r="X28" s="27">
        <v>148.94300000000001</v>
      </c>
      <c r="Y28" s="27">
        <v>184.17</v>
      </c>
      <c r="Z28" s="27">
        <v>219.08500000000001</v>
      </c>
      <c r="AA28" s="27">
        <v>276.54700000000003</v>
      </c>
      <c r="AB28" s="27">
        <v>358.11399999999998</v>
      </c>
      <c r="AC28" s="27">
        <v>468.93799999999999</v>
      </c>
      <c r="AD28" s="27">
        <v>594.05700000000002</v>
      </c>
      <c r="AE28" s="27">
        <v>680.84100000000001</v>
      </c>
      <c r="AF28" s="27">
        <v>723.19399999999996</v>
      </c>
      <c r="AG28" s="27">
        <v>652.01400000000001</v>
      </c>
      <c r="AH28" s="27">
        <v>662.82</v>
      </c>
      <c r="AI28" s="27">
        <v>762.97799999999995</v>
      </c>
      <c r="AJ28" s="27">
        <v>802.92399999999998</v>
      </c>
      <c r="AK28" s="27">
        <v>781.99599999999998</v>
      </c>
      <c r="AL28" s="27">
        <v>758.26499999999999</v>
      </c>
      <c r="AM28" s="27">
        <v>727.53499999999997</v>
      </c>
      <c r="AN28" s="27">
        <v>735.25</v>
      </c>
      <c r="AO28" s="27">
        <v>765.83600000000001</v>
      </c>
      <c r="AP28" s="27">
        <v>811.83399999999995</v>
      </c>
      <c r="AQ28" s="27">
        <v>859.19399999999996</v>
      </c>
      <c r="AR28" s="27">
        <v>938.30799999999999</v>
      </c>
      <c r="AS28" s="27">
        <v>1044.885</v>
      </c>
      <c r="AT28" s="27">
        <v>1133.9770000000001</v>
      </c>
      <c r="AU28" s="27">
        <v>1159.8810000000001</v>
      </c>
      <c r="AV28" s="27">
        <v>1059.8689999999999</v>
      </c>
      <c r="AW28" s="27">
        <v>1042.577</v>
      </c>
    </row>
    <row r="29" spans="1:49" ht="12.75" x14ac:dyDescent="0.2">
      <c r="A29" s="26" t="s">
        <v>118</v>
      </c>
      <c r="B29" s="26" t="s">
        <v>119</v>
      </c>
      <c r="C29" s="27">
        <v>17.437999999999999</v>
      </c>
      <c r="D29" s="27">
        <v>20.305</v>
      </c>
      <c r="E29" s="27">
        <v>23.314</v>
      </c>
      <c r="F29" s="27">
        <v>26.844000000000001</v>
      </c>
      <c r="G29" s="27">
        <v>28.782</v>
      </c>
      <c r="H29" s="27">
        <v>37.735999999999997</v>
      </c>
      <c r="I29" s="27">
        <v>38.305999999999997</v>
      </c>
      <c r="J29" s="27">
        <v>41.356999999999999</v>
      </c>
      <c r="K29" s="27">
        <v>47.325000000000003</v>
      </c>
      <c r="L29" s="27">
        <v>54.061</v>
      </c>
      <c r="M29" s="27">
        <v>67.013000000000005</v>
      </c>
      <c r="N29" s="27">
        <v>82.094999999999999</v>
      </c>
      <c r="O29" s="27">
        <v>89.305999999999997</v>
      </c>
      <c r="P29" s="27">
        <v>88.713999999999999</v>
      </c>
      <c r="Q29" s="27">
        <v>80.537999999999997</v>
      </c>
      <c r="R29" s="27">
        <v>77.722999999999999</v>
      </c>
      <c r="S29" s="27">
        <v>82.555000000000007</v>
      </c>
      <c r="T29" s="27">
        <v>77.317999999999998</v>
      </c>
      <c r="U29" s="27">
        <v>76.97</v>
      </c>
      <c r="V29" s="27">
        <v>77.138000000000005</v>
      </c>
      <c r="W29" s="27">
        <v>91.694000000000003</v>
      </c>
      <c r="X29" s="27">
        <v>126.851</v>
      </c>
      <c r="Y29" s="27">
        <v>157.374</v>
      </c>
      <c r="Z29" s="27">
        <v>188.14599999999999</v>
      </c>
      <c r="AA29" s="27">
        <v>239.24199999999999</v>
      </c>
      <c r="AB29" s="27">
        <v>312.52999999999997</v>
      </c>
      <c r="AC29" s="27">
        <v>413.42200000000003</v>
      </c>
      <c r="AD29" s="27">
        <v>527.31399999999996</v>
      </c>
      <c r="AE29" s="27">
        <v>605.26199999999994</v>
      </c>
      <c r="AF29" s="27">
        <v>643.58000000000004</v>
      </c>
      <c r="AG29" s="27">
        <v>578.29300000000001</v>
      </c>
      <c r="AH29" s="27">
        <v>588.97699999999998</v>
      </c>
      <c r="AI29" s="27">
        <v>678.75199999999995</v>
      </c>
      <c r="AJ29" s="27">
        <v>714.12800000000004</v>
      </c>
      <c r="AK29" s="27">
        <v>694.26599999999996</v>
      </c>
      <c r="AL29" s="27">
        <v>673.35</v>
      </c>
      <c r="AM29" s="27">
        <v>643.79600000000005</v>
      </c>
      <c r="AN29" s="27">
        <v>650.25900000000001</v>
      </c>
      <c r="AO29" s="27">
        <v>675.30499999999995</v>
      </c>
      <c r="AP29" s="27">
        <v>714.36900000000003</v>
      </c>
      <c r="AQ29" s="27">
        <v>755.3</v>
      </c>
      <c r="AR29" s="27">
        <v>822.65200000000004</v>
      </c>
      <c r="AS29" s="27">
        <v>913.58299999999997</v>
      </c>
      <c r="AT29" s="27">
        <v>991.78099999999995</v>
      </c>
      <c r="AU29" s="27">
        <v>1015.4640000000001</v>
      </c>
      <c r="AV29" s="27">
        <v>924.42700000000002</v>
      </c>
      <c r="AW29" s="27">
        <v>902.76499999999999</v>
      </c>
    </row>
    <row r="30" spans="1:49" ht="15" x14ac:dyDescent="0.25">
      <c r="A30" s="26" t="s">
        <v>120</v>
      </c>
      <c r="B30" s="26" t="s">
        <v>121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</row>
    <row r="31" spans="1:49" ht="12.75" x14ac:dyDescent="0.2">
      <c r="A31" s="26" t="s">
        <v>122</v>
      </c>
      <c r="B31" s="26" t="s">
        <v>123</v>
      </c>
      <c r="C31" s="27">
        <v>1.103</v>
      </c>
      <c r="D31" s="27">
        <v>1.2110000000000001</v>
      </c>
      <c r="E31" s="27">
        <v>1.2809999999999999</v>
      </c>
      <c r="F31" s="27">
        <v>1.304</v>
      </c>
      <c r="G31" s="27">
        <v>1.325</v>
      </c>
      <c r="H31" s="27">
        <v>1.335</v>
      </c>
      <c r="I31" s="27">
        <v>1.339</v>
      </c>
      <c r="J31" s="27">
        <v>1.343</v>
      </c>
      <c r="K31" s="27">
        <v>1.349</v>
      </c>
      <c r="L31" s="27">
        <v>1.373</v>
      </c>
      <c r="M31" s="27">
        <v>1.429</v>
      </c>
      <c r="N31" s="27">
        <v>1.494</v>
      </c>
      <c r="O31" s="27">
        <v>1.556</v>
      </c>
      <c r="P31" s="27">
        <v>1.5940000000000001</v>
      </c>
      <c r="Q31" s="27">
        <v>1.5860000000000001</v>
      </c>
      <c r="R31" s="27">
        <v>1.5629999999999999</v>
      </c>
      <c r="S31" s="27">
        <v>1.5820000000000001</v>
      </c>
      <c r="T31" s="27">
        <v>1.6220000000000001</v>
      </c>
      <c r="U31" s="27">
        <v>1.647</v>
      </c>
      <c r="V31" s="27">
        <v>1.724</v>
      </c>
      <c r="W31" s="27">
        <v>1.8560000000000001</v>
      </c>
      <c r="X31" s="27">
        <v>1.974</v>
      </c>
      <c r="Y31" s="27">
        <v>2.0840000000000001</v>
      </c>
      <c r="Z31" s="27">
        <v>2.1960000000000002</v>
      </c>
      <c r="AA31" s="27">
        <v>2.3119999999999998</v>
      </c>
      <c r="AB31" s="27">
        <v>2.39</v>
      </c>
      <c r="AC31" s="27">
        <v>2.4649999999999999</v>
      </c>
      <c r="AD31" s="27">
        <v>2.5419999999999998</v>
      </c>
      <c r="AE31" s="27">
        <v>2.6419999999999999</v>
      </c>
      <c r="AF31" s="27">
        <v>2.7010000000000001</v>
      </c>
      <c r="AG31" s="27">
        <v>2.7970000000000002</v>
      </c>
      <c r="AH31" s="27">
        <v>3.23</v>
      </c>
      <c r="AI31" s="27">
        <v>3.544</v>
      </c>
      <c r="AJ31" s="27">
        <v>3.6890000000000001</v>
      </c>
      <c r="AK31" s="27">
        <v>3.86</v>
      </c>
      <c r="AL31" s="27">
        <v>3.9820000000000002</v>
      </c>
      <c r="AM31" s="27">
        <v>4.1459999999999999</v>
      </c>
      <c r="AN31" s="27">
        <v>4.258</v>
      </c>
      <c r="AO31" s="27">
        <v>4.3369999999999997</v>
      </c>
      <c r="AP31" s="27">
        <v>4.4800000000000004</v>
      </c>
      <c r="AQ31" s="27">
        <v>4.5679999999999996</v>
      </c>
      <c r="AR31" s="27">
        <v>4.6269999999999998</v>
      </c>
      <c r="AS31" s="27">
        <v>4.7569999999999997</v>
      </c>
      <c r="AT31" s="27">
        <v>4.7270000000000003</v>
      </c>
      <c r="AU31" s="27">
        <v>4.8710000000000004</v>
      </c>
      <c r="AV31" s="27">
        <v>4.9480000000000004</v>
      </c>
      <c r="AW31" s="27">
        <v>5.1980000000000004</v>
      </c>
    </row>
    <row r="32" spans="1:49" ht="12.75" x14ac:dyDescent="0.2">
      <c r="A32" s="26" t="s">
        <v>124</v>
      </c>
      <c r="B32" s="26" t="s">
        <v>125</v>
      </c>
      <c r="C32" s="27">
        <v>15.521000000000001</v>
      </c>
      <c r="D32" s="27">
        <v>17.879000000000001</v>
      </c>
      <c r="E32" s="27">
        <v>20.111999999999998</v>
      </c>
      <c r="F32" s="27">
        <v>21.591000000000001</v>
      </c>
      <c r="G32" s="27">
        <v>22.326000000000001</v>
      </c>
      <c r="H32" s="27">
        <v>23.26</v>
      </c>
      <c r="I32" s="27">
        <v>22.934999999999999</v>
      </c>
      <c r="J32" s="27">
        <v>22.09</v>
      </c>
      <c r="K32" s="27">
        <v>21.85</v>
      </c>
      <c r="L32" s="27">
        <v>20.18</v>
      </c>
      <c r="M32" s="27">
        <v>19.274000000000001</v>
      </c>
      <c r="N32" s="27">
        <v>20.577000000000002</v>
      </c>
      <c r="O32" s="27">
        <v>22.576000000000001</v>
      </c>
      <c r="P32" s="27">
        <v>20.713999999999999</v>
      </c>
      <c r="Q32" s="27">
        <v>18.890999999999998</v>
      </c>
      <c r="R32" s="27">
        <v>18.111999999999998</v>
      </c>
      <c r="S32" s="27">
        <v>17.398</v>
      </c>
      <c r="T32" s="27">
        <v>14.733000000000001</v>
      </c>
      <c r="U32" s="27">
        <v>14.65</v>
      </c>
      <c r="V32" s="27">
        <v>14.279</v>
      </c>
      <c r="W32" s="27">
        <v>16.103999999999999</v>
      </c>
      <c r="X32" s="27">
        <v>20.117999999999999</v>
      </c>
      <c r="Y32" s="27">
        <v>24.712</v>
      </c>
      <c r="Z32" s="27">
        <v>28.744</v>
      </c>
      <c r="AA32" s="27">
        <v>34.991999999999997</v>
      </c>
      <c r="AB32" s="27">
        <v>43.194000000000003</v>
      </c>
      <c r="AC32" s="27">
        <v>53.051000000000002</v>
      </c>
      <c r="AD32" s="27">
        <v>64.201999999999998</v>
      </c>
      <c r="AE32" s="27">
        <v>72.938000000000002</v>
      </c>
      <c r="AF32" s="27">
        <v>76.912999999999997</v>
      </c>
      <c r="AG32" s="27">
        <v>70.923000000000002</v>
      </c>
      <c r="AH32" s="27">
        <v>70.614000000000004</v>
      </c>
      <c r="AI32" s="27">
        <v>80.682000000000002</v>
      </c>
      <c r="AJ32" s="27">
        <v>85.106999999999999</v>
      </c>
      <c r="AK32" s="27">
        <v>83.87</v>
      </c>
      <c r="AL32" s="27">
        <v>80.933000000000007</v>
      </c>
      <c r="AM32" s="27">
        <v>79.593000000000004</v>
      </c>
      <c r="AN32" s="27">
        <v>80.733000000000004</v>
      </c>
      <c r="AO32" s="27">
        <v>86.192999999999998</v>
      </c>
      <c r="AP32" s="27">
        <v>92.984999999999999</v>
      </c>
      <c r="AQ32" s="27">
        <v>99.325999999999993</v>
      </c>
      <c r="AR32" s="27">
        <v>111.029</v>
      </c>
      <c r="AS32" s="27">
        <v>126.545</v>
      </c>
      <c r="AT32" s="27">
        <v>137.47</v>
      </c>
      <c r="AU32" s="27">
        <v>139.54599999999999</v>
      </c>
      <c r="AV32" s="27">
        <v>130.494</v>
      </c>
      <c r="AW32" s="27">
        <v>134.614</v>
      </c>
    </row>
    <row r="33" spans="1:49" ht="12.75" x14ac:dyDescent="0.2">
      <c r="A33" s="26" t="s">
        <v>126</v>
      </c>
      <c r="B33" s="26" t="s">
        <v>127</v>
      </c>
      <c r="C33" s="27">
        <v>2.0870000000000002</v>
      </c>
      <c r="D33" s="27">
        <v>2.9569999999999999</v>
      </c>
      <c r="E33" s="27">
        <v>3.8109999999999999</v>
      </c>
      <c r="F33" s="27">
        <v>5.3929999999999998</v>
      </c>
      <c r="G33" s="27">
        <v>5.6669999999999998</v>
      </c>
      <c r="H33" s="27">
        <v>6.39</v>
      </c>
      <c r="I33" s="27">
        <v>6.93</v>
      </c>
      <c r="J33" s="27">
        <v>5.0529999999999999</v>
      </c>
      <c r="K33" s="27">
        <v>4.1470000000000002</v>
      </c>
      <c r="L33" s="27">
        <v>4.1589999999999998</v>
      </c>
      <c r="M33" s="27">
        <v>4.3259999999999996</v>
      </c>
      <c r="N33" s="27">
        <v>4.0540000000000003</v>
      </c>
      <c r="O33" s="27">
        <v>3.9369999999999998</v>
      </c>
      <c r="P33" s="27">
        <v>3.556</v>
      </c>
      <c r="Q33" s="27">
        <v>3.0750000000000002</v>
      </c>
      <c r="R33" s="27">
        <v>2.8919999999999999</v>
      </c>
      <c r="S33" s="27">
        <v>2.0609999999999999</v>
      </c>
      <c r="T33" s="27">
        <v>2.0230000000000001</v>
      </c>
      <c r="U33" s="27">
        <v>2.202</v>
      </c>
      <c r="V33" s="27">
        <v>2.0350000000000001</v>
      </c>
      <c r="W33" s="27">
        <v>1.6739999999999999</v>
      </c>
      <c r="X33" s="27">
        <v>2.145</v>
      </c>
      <c r="Y33" s="27">
        <v>2.4420000000000002</v>
      </c>
      <c r="Z33" s="27">
        <v>2.621</v>
      </c>
      <c r="AA33" s="27">
        <v>2.399</v>
      </c>
      <c r="AB33" s="27">
        <v>2.4140000000000001</v>
      </c>
      <c r="AC33" s="27">
        <v>1.6719999999999999</v>
      </c>
      <c r="AD33" s="27">
        <v>2.121</v>
      </c>
      <c r="AE33" s="27">
        <v>2.2010000000000001</v>
      </c>
      <c r="AF33" s="27">
        <v>2.1150000000000002</v>
      </c>
      <c r="AG33" s="27">
        <v>2.06</v>
      </c>
      <c r="AH33" s="27">
        <v>1.5840000000000001</v>
      </c>
      <c r="AI33" s="27">
        <v>2.101</v>
      </c>
      <c r="AJ33" s="27">
        <v>2.7429999999999999</v>
      </c>
      <c r="AK33" s="27">
        <v>2.8370000000000002</v>
      </c>
      <c r="AL33" s="27">
        <v>1.847</v>
      </c>
      <c r="AM33" s="27">
        <v>1.3660000000000001</v>
      </c>
      <c r="AN33" s="27">
        <v>0.91900000000000004</v>
      </c>
      <c r="AO33" s="27">
        <v>0.877</v>
      </c>
      <c r="AP33" s="27">
        <v>0.91</v>
      </c>
      <c r="AQ33" s="27">
        <v>0.94299999999999995</v>
      </c>
      <c r="AR33" s="27">
        <v>1.8109999999999999</v>
      </c>
      <c r="AS33" s="27">
        <v>1.657</v>
      </c>
      <c r="AT33" s="27">
        <v>1.766</v>
      </c>
      <c r="AU33" s="27">
        <v>1.756</v>
      </c>
      <c r="AV33" s="27">
        <v>1.4419999999999999</v>
      </c>
      <c r="AW33" s="27">
        <v>1.149</v>
      </c>
    </row>
    <row r="34" spans="1:49" ht="12.75" x14ac:dyDescent="0.2">
      <c r="A34" s="26" t="s">
        <v>128</v>
      </c>
      <c r="B34" s="26" t="s">
        <v>129</v>
      </c>
      <c r="C34" s="27">
        <v>1.01</v>
      </c>
      <c r="D34" s="27">
        <v>1.1499999999999999</v>
      </c>
      <c r="E34" s="27">
        <v>1.462</v>
      </c>
      <c r="F34" s="27">
        <v>1.998</v>
      </c>
      <c r="G34" s="27">
        <v>2.2570000000000001</v>
      </c>
      <c r="H34" s="27">
        <v>2.7509999999999999</v>
      </c>
      <c r="I34" s="27">
        <v>3.3759999999999999</v>
      </c>
      <c r="J34" s="27">
        <v>3.94</v>
      </c>
      <c r="K34" s="27">
        <v>4.2939999999999996</v>
      </c>
      <c r="L34" s="27">
        <v>4.4889999999999999</v>
      </c>
      <c r="M34" s="27">
        <v>4.7729999999999997</v>
      </c>
      <c r="N34" s="27">
        <v>5.3280000000000003</v>
      </c>
      <c r="O34" s="27">
        <v>5.7119999999999997</v>
      </c>
      <c r="P34" s="27">
        <v>6.149</v>
      </c>
      <c r="Q34" s="27">
        <v>6.4450000000000003</v>
      </c>
      <c r="R34" s="27">
        <v>7.085</v>
      </c>
      <c r="S34" s="27">
        <v>7.1539999999999999</v>
      </c>
      <c r="T34" s="27">
        <v>7.0679999999999996</v>
      </c>
      <c r="U34" s="27">
        <v>7.6660000000000004</v>
      </c>
      <c r="V34" s="27">
        <v>7.27</v>
      </c>
      <c r="W34" s="27">
        <v>7.9189999999999996</v>
      </c>
      <c r="X34" s="27">
        <v>8.07</v>
      </c>
      <c r="Y34" s="27">
        <v>9.141</v>
      </c>
      <c r="Z34" s="27">
        <v>9.4659999999999993</v>
      </c>
      <c r="AA34" s="27">
        <v>9.3320000000000007</v>
      </c>
      <c r="AB34" s="27">
        <v>10.417999999999999</v>
      </c>
      <c r="AC34" s="27">
        <v>10.25</v>
      </c>
      <c r="AD34" s="27">
        <v>10.614000000000001</v>
      </c>
      <c r="AE34" s="27">
        <v>10.65</v>
      </c>
      <c r="AF34" s="27">
        <v>10.939</v>
      </c>
      <c r="AG34" s="27">
        <v>10.657</v>
      </c>
      <c r="AH34" s="27">
        <v>10.272</v>
      </c>
      <c r="AI34" s="27">
        <v>10.997999999999999</v>
      </c>
      <c r="AJ34" s="27">
        <v>11.340999999999999</v>
      </c>
      <c r="AK34" s="27">
        <v>12.048</v>
      </c>
      <c r="AL34" s="27">
        <v>11.278</v>
      </c>
      <c r="AM34" s="27">
        <v>11.17</v>
      </c>
      <c r="AN34" s="27">
        <v>11.551</v>
      </c>
      <c r="AO34" s="27">
        <v>11.246</v>
      </c>
      <c r="AP34" s="27">
        <v>11.694000000000001</v>
      </c>
      <c r="AQ34" s="27">
        <v>11.8</v>
      </c>
      <c r="AR34" s="27">
        <v>11.493</v>
      </c>
      <c r="AS34" s="27">
        <v>0</v>
      </c>
      <c r="AT34" s="27">
        <v>11.882</v>
      </c>
      <c r="AU34" s="27">
        <v>0</v>
      </c>
      <c r="AV34" s="27">
        <v>12.798</v>
      </c>
      <c r="AW34" s="27">
        <v>13.34</v>
      </c>
    </row>
    <row r="35" spans="1:49" ht="15" x14ac:dyDescent="0.25">
      <c r="A35" s="26" t="s">
        <v>130</v>
      </c>
      <c r="B35" s="26" t="s">
        <v>131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27">
        <v>2E-3</v>
      </c>
      <c r="V35" s="27">
        <v>4.0000000000000001E-3</v>
      </c>
      <c r="W35" s="27">
        <v>4.0000000000000001E-3</v>
      </c>
      <c r="X35" s="27">
        <v>4.0000000000000001E-3</v>
      </c>
      <c r="Y35" s="27">
        <v>4.0000000000000001E-3</v>
      </c>
      <c r="Z35" s="27">
        <v>4.0000000000000001E-3</v>
      </c>
      <c r="AA35" s="27">
        <v>8.0000000000000002E-3</v>
      </c>
      <c r="AB35" s="27">
        <v>1.0999999999999999E-2</v>
      </c>
      <c r="AC35" s="27">
        <v>1.0999999999999999E-2</v>
      </c>
      <c r="AD35" s="27">
        <v>1.4E-2</v>
      </c>
      <c r="AE35" s="27">
        <v>1.9E-2</v>
      </c>
      <c r="AF35" s="27">
        <v>1.9E-2</v>
      </c>
      <c r="AG35" s="27">
        <v>2.9000000000000001E-2</v>
      </c>
      <c r="AH35" s="27">
        <v>0.03</v>
      </c>
      <c r="AI35" s="27">
        <v>3.5999999999999997E-2</v>
      </c>
      <c r="AJ35" s="27">
        <v>3.7999999999999999E-2</v>
      </c>
      <c r="AK35" s="27">
        <v>3.7999999999999999E-2</v>
      </c>
      <c r="AL35" s="27">
        <v>0.16700000000000001</v>
      </c>
      <c r="AM35" s="27">
        <v>0.151</v>
      </c>
      <c r="AN35" s="27">
        <v>0.13500000000000001</v>
      </c>
      <c r="AO35" s="27">
        <v>0.13500000000000001</v>
      </c>
      <c r="AP35" s="27">
        <v>0.13500000000000001</v>
      </c>
      <c r="AQ35" s="27">
        <v>0.13500000000000001</v>
      </c>
      <c r="AR35" s="27">
        <v>0.13500000000000001</v>
      </c>
      <c r="AS35" s="27">
        <v>0.13500000000000001</v>
      </c>
      <c r="AT35" s="27">
        <v>0.13500000000000001</v>
      </c>
      <c r="AU35" s="27">
        <v>0.13500000000000001</v>
      </c>
      <c r="AV35" s="27">
        <v>0.13500000000000001</v>
      </c>
      <c r="AW35" s="27">
        <v>0.13500000000000001</v>
      </c>
    </row>
    <row r="36" spans="1:49" ht="25.5" x14ac:dyDescent="0.2">
      <c r="A36" s="26" t="s">
        <v>132</v>
      </c>
      <c r="B36" s="26" t="s">
        <v>133</v>
      </c>
      <c r="C36" s="27">
        <v>0</v>
      </c>
      <c r="D36" s="27">
        <v>0</v>
      </c>
      <c r="E36" s="27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  <c r="O36" s="27">
        <v>0</v>
      </c>
      <c r="P36" s="27">
        <v>0</v>
      </c>
      <c r="Q36" s="27">
        <v>0</v>
      </c>
      <c r="R36" s="27">
        <v>0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0</v>
      </c>
      <c r="Z36" s="27">
        <v>0</v>
      </c>
      <c r="AA36" s="27">
        <v>0</v>
      </c>
      <c r="AB36" s="27">
        <v>0</v>
      </c>
      <c r="AC36" s="27">
        <v>0</v>
      </c>
      <c r="AD36" s="27">
        <v>0</v>
      </c>
      <c r="AE36" s="27">
        <v>0</v>
      </c>
      <c r="AF36" s="27">
        <v>0</v>
      </c>
      <c r="AG36" s="27">
        <v>0</v>
      </c>
      <c r="AH36" s="27">
        <v>0</v>
      </c>
      <c r="AI36" s="27">
        <v>0</v>
      </c>
      <c r="AJ36" s="27">
        <v>0</v>
      </c>
      <c r="AK36" s="27">
        <v>0</v>
      </c>
      <c r="AL36" s="27">
        <v>0</v>
      </c>
      <c r="AM36" s="27">
        <v>0</v>
      </c>
      <c r="AN36" s="27">
        <v>0</v>
      </c>
      <c r="AO36" s="27">
        <v>0</v>
      </c>
      <c r="AP36" s="27">
        <v>0</v>
      </c>
      <c r="AQ36" s="27">
        <v>0</v>
      </c>
      <c r="AR36" s="27">
        <v>0</v>
      </c>
      <c r="AS36" s="27">
        <v>0</v>
      </c>
      <c r="AT36" s="27">
        <v>0</v>
      </c>
      <c r="AU36" s="27">
        <v>0</v>
      </c>
      <c r="AV36" s="27">
        <v>0</v>
      </c>
      <c r="AW36" s="27">
        <v>0</v>
      </c>
    </row>
    <row r="37" spans="1:49" ht="15" x14ac:dyDescent="0.25">
      <c r="A37" s="19"/>
      <c r="B37" s="20" t="s">
        <v>71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</row>
    <row r="38" spans="1:49" s="25" customFormat="1" ht="15" x14ac:dyDescent="0.25">
      <c r="A38" s="23" t="s">
        <v>134</v>
      </c>
      <c r="B38" s="23" t="s">
        <v>135</v>
      </c>
      <c r="C38" s="28">
        <f>'[2]Apu2011 (à conserver)'!C50</f>
        <v>96.163999999999987</v>
      </c>
      <c r="D38" s="28">
        <f>'[2]Apu2011 (à conserver)'!D50</f>
        <v>120.77199999999999</v>
      </c>
      <c r="E38" s="28">
        <f>'[2]Apu2011 (à conserver)'!E50</f>
        <v>148.69400000000002</v>
      </c>
      <c r="F38" s="28">
        <f>'[2]Apu2011 (à conserver)'!F50</f>
        <v>147.43</v>
      </c>
      <c r="G38" s="28">
        <f>'[2]Apu2011 (à conserver)'!G50</f>
        <v>185.64599999999999</v>
      </c>
      <c r="H38" s="28">
        <f>'[2]Apu2011 (à conserver)'!H50</f>
        <v>198.06299999999999</v>
      </c>
      <c r="I38" s="28">
        <f>'[2]Apu2011 (à conserver)'!I50</f>
        <v>218.44899999999998</v>
      </c>
      <c r="J38" s="28">
        <f>'[2]Apu2011 (à conserver)'!J50</f>
        <v>232.715</v>
      </c>
      <c r="K38" s="28">
        <f>'[2]Apu2011 (à conserver)'!K50</f>
        <v>242.64599999999999</v>
      </c>
      <c r="L38" s="28">
        <f>'[2]Apu2011 (à conserver)'!L50</f>
        <v>262.46600000000001</v>
      </c>
      <c r="M38" s="28">
        <f>'[2]Apu2011 (à conserver)'!M50</f>
        <v>268.06</v>
      </c>
      <c r="N38" s="28">
        <f>'[2]Apu2011 (à conserver)'!N50</f>
        <v>283.90100000000001</v>
      </c>
      <c r="O38" s="28">
        <f>'[2]Apu2011 (à conserver)'!O50</f>
        <v>285.93100000000004</v>
      </c>
      <c r="P38" s="28">
        <f>'[2]Apu2011 (à conserver)'!P50</f>
        <v>297.05599999999998</v>
      </c>
      <c r="Q38" s="28">
        <f>'[2]Apu2011 (à conserver)'!Q50</f>
        <v>335.02299999999997</v>
      </c>
      <c r="R38" s="28">
        <f>'[2]Apu2011 (à conserver)'!R50</f>
        <v>354.59300000000007</v>
      </c>
      <c r="S38" s="28">
        <f>'[2]Apu2011 (à conserver)'!S50</f>
        <v>356.48699999999997</v>
      </c>
      <c r="T38" s="24">
        <v>588.28599999999994</v>
      </c>
      <c r="U38" s="24">
        <v>587.85900000000004</v>
      </c>
      <c r="V38" s="24">
        <v>631.95699999999999</v>
      </c>
      <c r="W38" s="24">
        <v>643.25199999999995</v>
      </c>
      <c r="X38" s="24">
        <v>720.17399999999998</v>
      </c>
      <c r="Y38" s="24">
        <v>700.87300000000005</v>
      </c>
      <c r="Z38" s="24">
        <v>680.95399999999995</v>
      </c>
      <c r="AA38" s="24">
        <v>704.10799999999995</v>
      </c>
      <c r="AB38" s="24">
        <v>753.22299999999996</v>
      </c>
      <c r="AC38" s="24">
        <v>779.00400000000002</v>
      </c>
      <c r="AD38" s="24">
        <v>882.94100000000003</v>
      </c>
      <c r="AE38" s="24">
        <v>925.779</v>
      </c>
      <c r="AF38" s="24">
        <v>1007.846</v>
      </c>
      <c r="AG38" s="24">
        <v>1007.324</v>
      </c>
      <c r="AH38" s="24">
        <v>1100.058</v>
      </c>
      <c r="AI38" s="24">
        <v>1138.355</v>
      </c>
      <c r="AJ38" s="24">
        <v>1094.8119999999999</v>
      </c>
      <c r="AK38" s="24">
        <v>1166.2950000000001</v>
      </c>
      <c r="AL38" s="24">
        <v>1232.6559999999999</v>
      </c>
      <c r="AM38" s="24">
        <v>1262.752</v>
      </c>
      <c r="AN38" s="24">
        <v>1291.2570000000001</v>
      </c>
      <c r="AO38" s="24">
        <v>1290.491</v>
      </c>
      <c r="AP38" s="24">
        <v>1376.386</v>
      </c>
      <c r="AQ38" s="24">
        <v>1382.741</v>
      </c>
      <c r="AR38" s="24">
        <v>1423.914</v>
      </c>
      <c r="AS38" s="24">
        <v>1617.7370000000001</v>
      </c>
      <c r="AT38" s="24">
        <v>1766.0219999999999</v>
      </c>
      <c r="AU38" s="24">
        <v>1576.4490000000001</v>
      </c>
      <c r="AV38" s="24">
        <v>1593.373</v>
      </c>
      <c r="AW38" s="24">
        <v>1626.1659999999999</v>
      </c>
    </row>
    <row r="39" spans="1:49" ht="15" x14ac:dyDescent="0.25">
      <c r="A39" s="26" t="s">
        <v>136</v>
      </c>
      <c r="B39" s="26" t="s">
        <v>137</v>
      </c>
      <c r="C39" s="29">
        <f>'[2]Apu2011 (à conserver)'!C52</f>
        <v>0</v>
      </c>
      <c r="D39" s="29">
        <f>'[2]Apu2011 (à conserver)'!D52</f>
        <v>0</v>
      </c>
      <c r="E39" s="29">
        <f>'[2]Apu2011 (à conserver)'!E52</f>
        <v>0</v>
      </c>
      <c r="F39" s="29">
        <f>'[2]Apu2011 (à conserver)'!F52</f>
        <v>0</v>
      </c>
      <c r="G39" s="29">
        <f>'[2]Apu2011 (à conserver)'!G52</f>
        <v>0</v>
      </c>
      <c r="H39" s="29">
        <f>'[2]Apu2011 (à conserver)'!H52</f>
        <v>0</v>
      </c>
      <c r="I39" s="29">
        <f>'[2]Apu2011 (à conserver)'!I52</f>
        <v>0</v>
      </c>
      <c r="J39" s="29">
        <f>'[2]Apu2011 (à conserver)'!J52</f>
        <v>0</v>
      </c>
      <c r="K39" s="29">
        <f>'[2]Apu2011 (à conserver)'!K52</f>
        <v>0</v>
      </c>
      <c r="L39" s="29">
        <f>'[2]Apu2011 (à conserver)'!L52</f>
        <v>0</v>
      </c>
      <c r="M39" s="29">
        <f>'[2]Apu2011 (à conserver)'!M52</f>
        <v>0</v>
      </c>
      <c r="N39" s="29">
        <f>'[2]Apu2011 (à conserver)'!N52</f>
        <v>0</v>
      </c>
      <c r="O39" s="29">
        <f>'[2]Apu2011 (à conserver)'!O52</f>
        <v>0</v>
      </c>
      <c r="P39" s="29">
        <f>'[2]Apu2011 (à conserver)'!P52</f>
        <v>0</v>
      </c>
      <c r="Q39" s="29">
        <f>'[2]Apu2011 (à conserver)'!Q52</f>
        <v>0</v>
      </c>
      <c r="R39" s="29">
        <f>'[2]Apu2011 (à conserver)'!R52</f>
        <v>0</v>
      </c>
      <c r="S39" s="29">
        <f>'[2]Apu2011 (à conserver)'!S52</f>
        <v>0</v>
      </c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</row>
    <row r="40" spans="1:49" ht="15" x14ac:dyDescent="0.25">
      <c r="A40" s="26" t="s">
        <v>138</v>
      </c>
      <c r="B40" s="26" t="s">
        <v>139</v>
      </c>
      <c r="C40" s="29">
        <f>'[2]Apu2011 (à conserver)'!C53</f>
        <v>14.32</v>
      </c>
      <c r="D40" s="29">
        <f>'[2]Apu2011 (à conserver)'!D53</f>
        <v>14.755000000000001</v>
      </c>
      <c r="E40" s="29">
        <f>'[2]Apu2011 (à conserver)'!E53</f>
        <v>17.594999999999999</v>
      </c>
      <c r="F40" s="29">
        <f>'[2]Apu2011 (à conserver)'!F53</f>
        <v>17.815999999999999</v>
      </c>
      <c r="G40" s="29">
        <f>'[2]Apu2011 (à conserver)'!G53</f>
        <v>25.571999999999999</v>
      </c>
      <c r="H40" s="29">
        <f>'[2]Apu2011 (à conserver)'!H53</f>
        <v>21.974</v>
      </c>
      <c r="I40" s="29">
        <f>'[2]Apu2011 (à conserver)'!I53</f>
        <v>28.033999999999999</v>
      </c>
      <c r="J40" s="29">
        <f>'[2]Apu2011 (à conserver)'!J53</f>
        <v>35.11</v>
      </c>
      <c r="K40" s="29">
        <f>'[2]Apu2011 (à conserver)'!K53</f>
        <v>34.003</v>
      </c>
      <c r="L40" s="29">
        <f>'[2]Apu2011 (à conserver)'!L53</f>
        <v>44.905999999999999</v>
      </c>
      <c r="M40" s="29">
        <f>'[2]Apu2011 (à conserver)'!M53</f>
        <v>35.991999999999997</v>
      </c>
      <c r="N40" s="29">
        <f>'[2]Apu2011 (à conserver)'!N53</f>
        <v>42.055</v>
      </c>
      <c r="O40" s="29">
        <f>'[2]Apu2011 (à conserver)'!O53</f>
        <v>42.128999999999998</v>
      </c>
      <c r="P40" s="29">
        <f>'[2]Apu2011 (à conserver)'!P53</f>
        <v>38.305</v>
      </c>
      <c r="Q40" s="29">
        <f>'[2]Apu2011 (à conserver)'!Q53</f>
        <v>44.131999999999998</v>
      </c>
      <c r="R40" s="29">
        <f>'[2]Apu2011 (à conserver)'!R53</f>
        <v>52.725000000000001</v>
      </c>
      <c r="S40" s="29">
        <f>'[2]Apu2011 (à conserver)'!S53</f>
        <v>42.548000000000002</v>
      </c>
      <c r="T40" s="27">
        <v>47.057000000000002</v>
      </c>
      <c r="U40" s="27">
        <v>44.938000000000002</v>
      </c>
      <c r="V40" s="27">
        <v>59.951000000000001</v>
      </c>
      <c r="W40" s="27">
        <v>63.420999999999999</v>
      </c>
      <c r="X40" s="27">
        <v>62.31</v>
      </c>
      <c r="Y40" s="27">
        <v>57.463000000000001</v>
      </c>
      <c r="Z40" s="27">
        <v>57.868000000000002</v>
      </c>
      <c r="AA40" s="27">
        <v>84.138999999999996</v>
      </c>
      <c r="AB40" s="27">
        <v>88.484999999999999</v>
      </c>
      <c r="AC40" s="27">
        <v>97.35</v>
      </c>
      <c r="AD40" s="27">
        <v>100.19199999999999</v>
      </c>
      <c r="AE40" s="27">
        <v>67.814999999999998</v>
      </c>
      <c r="AF40" s="27">
        <v>70.503</v>
      </c>
      <c r="AG40" s="27">
        <v>82.537000000000006</v>
      </c>
      <c r="AH40" s="27">
        <v>103.515</v>
      </c>
      <c r="AI40" s="27">
        <v>103.411</v>
      </c>
      <c r="AJ40" s="27">
        <v>124.571</v>
      </c>
      <c r="AK40" s="27">
        <v>128.4</v>
      </c>
      <c r="AL40" s="27">
        <v>116.134</v>
      </c>
      <c r="AM40" s="27">
        <v>116.149</v>
      </c>
      <c r="AN40" s="27">
        <v>130.58000000000001</v>
      </c>
      <c r="AO40" s="27">
        <v>127.89700000000001</v>
      </c>
      <c r="AP40" s="27">
        <v>150.36199999999999</v>
      </c>
      <c r="AQ40" s="27">
        <v>163.345</v>
      </c>
      <c r="AR40" s="27">
        <v>177.62299999999999</v>
      </c>
      <c r="AS40" s="27">
        <v>287.91000000000003</v>
      </c>
      <c r="AT40" s="27">
        <v>305.166</v>
      </c>
      <c r="AU40" s="27">
        <v>279.642</v>
      </c>
      <c r="AV40" s="27">
        <v>223.09200000000001</v>
      </c>
      <c r="AW40" s="27">
        <v>234.26499999999999</v>
      </c>
    </row>
    <row r="41" spans="1:49" ht="15" x14ac:dyDescent="0.25">
      <c r="A41" s="26" t="s">
        <v>140</v>
      </c>
      <c r="B41" s="26" t="s">
        <v>141</v>
      </c>
      <c r="C41" s="29">
        <f>'[2]Apu2011 (à conserver)'!C54</f>
        <v>6.202</v>
      </c>
      <c r="D41" s="29">
        <f>'[2]Apu2011 (à conserver)'!D54</f>
        <v>6.7880000000000003</v>
      </c>
      <c r="E41" s="29">
        <f>'[2]Apu2011 (à conserver)'!E54</f>
        <v>7.5359999999999996</v>
      </c>
      <c r="F41" s="29">
        <f>'[2]Apu2011 (à conserver)'!F54</f>
        <v>7.6870000000000003</v>
      </c>
      <c r="G41" s="29">
        <f>'[2]Apu2011 (à conserver)'!G54</f>
        <v>8.8949999999999996</v>
      </c>
      <c r="H41" s="29">
        <f>'[2]Apu2011 (à conserver)'!H54</f>
        <v>10.85</v>
      </c>
      <c r="I41" s="29">
        <f>'[2]Apu2011 (à conserver)'!I54</f>
        <v>12.43</v>
      </c>
      <c r="J41" s="29">
        <f>'[2]Apu2011 (à conserver)'!J54</f>
        <v>17.725000000000001</v>
      </c>
      <c r="K41" s="29">
        <f>'[2]Apu2011 (à conserver)'!K54</f>
        <v>21.584</v>
      </c>
      <c r="L41" s="29">
        <f>'[2]Apu2011 (à conserver)'!L54</f>
        <v>23.454999999999998</v>
      </c>
      <c r="M41" s="29">
        <f>'[2]Apu2011 (à conserver)'!M54</f>
        <v>24.335999999999999</v>
      </c>
      <c r="N41" s="29">
        <f>'[2]Apu2011 (à conserver)'!N54</f>
        <v>25.298999999999999</v>
      </c>
      <c r="O41" s="29">
        <f>'[2]Apu2011 (à conserver)'!O54</f>
        <v>24.908999999999999</v>
      </c>
      <c r="P41" s="29">
        <f>'[2]Apu2011 (à conserver)'!P54</f>
        <v>26.518000000000001</v>
      </c>
      <c r="Q41" s="29">
        <f>'[2]Apu2011 (à conserver)'!Q54</f>
        <v>27.071000000000002</v>
      </c>
      <c r="R41" s="29">
        <f>'[2]Apu2011 (à conserver)'!R54</f>
        <v>25.135999999999999</v>
      </c>
      <c r="S41" s="29">
        <f>'[2]Apu2011 (à conserver)'!S54</f>
        <v>23.501999999999999</v>
      </c>
      <c r="T41" s="27">
        <v>50.942999999999998</v>
      </c>
      <c r="U41" s="27">
        <v>51.537999999999997</v>
      </c>
      <c r="V41" s="27">
        <v>48.953000000000003</v>
      </c>
      <c r="W41" s="27">
        <v>50.353000000000002</v>
      </c>
      <c r="X41" s="27">
        <v>50.988</v>
      </c>
      <c r="Y41" s="27">
        <v>53.237000000000002</v>
      </c>
      <c r="Z41" s="27">
        <v>57.674999999999997</v>
      </c>
      <c r="AA41" s="27">
        <v>47.134</v>
      </c>
      <c r="AB41" s="27">
        <v>44.738</v>
      </c>
      <c r="AC41" s="27">
        <v>46.131</v>
      </c>
      <c r="AD41" s="27">
        <v>45.637</v>
      </c>
      <c r="AE41" s="27">
        <v>61.21</v>
      </c>
      <c r="AF41" s="27">
        <v>69.584999999999994</v>
      </c>
      <c r="AG41" s="27">
        <v>94.968000000000004</v>
      </c>
      <c r="AH41" s="27">
        <v>74.007000000000005</v>
      </c>
      <c r="AI41" s="27">
        <v>87.144999999999996</v>
      </c>
      <c r="AJ41" s="27">
        <v>70.512</v>
      </c>
      <c r="AK41" s="27">
        <v>70.444999999999993</v>
      </c>
      <c r="AL41" s="27">
        <v>74.477000000000004</v>
      </c>
      <c r="AM41" s="27">
        <v>83.009</v>
      </c>
      <c r="AN41" s="27">
        <v>77.094999999999999</v>
      </c>
      <c r="AO41" s="27">
        <v>71.894000000000005</v>
      </c>
      <c r="AP41" s="27">
        <v>63.595999999999997</v>
      </c>
      <c r="AQ41" s="27">
        <v>58.097999999999999</v>
      </c>
      <c r="AR41" s="27">
        <v>58.622</v>
      </c>
      <c r="AS41" s="27">
        <v>51.624000000000002</v>
      </c>
      <c r="AT41" s="27">
        <v>56.215000000000003</v>
      </c>
      <c r="AU41" s="27">
        <v>49.863999999999997</v>
      </c>
      <c r="AV41" s="27">
        <v>52.529000000000003</v>
      </c>
      <c r="AW41" s="27">
        <v>49.908999999999999</v>
      </c>
    </row>
    <row r="42" spans="1:49" ht="15" x14ac:dyDescent="0.25">
      <c r="A42" s="26" t="s">
        <v>142</v>
      </c>
      <c r="B42" s="26" t="s">
        <v>143</v>
      </c>
      <c r="C42" s="29">
        <f>'[2]Apu2011 (à conserver)'!C55</f>
        <v>18.774000000000001</v>
      </c>
      <c r="D42" s="29">
        <f>'[2]Apu2011 (à conserver)'!D55</f>
        <v>20.515999999999998</v>
      </c>
      <c r="E42" s="29">
        <f>'[2]Apu2011 (à conserver)'!E55</f>
        <v>19.742000000000001</v>
      </c>
      <c r="F42" s="29">
        <f>'[2]Apu2011 (à conserver)'!F55</f>
        <v>20.251000000000001</v>
      </c>
      <c r="G42" s="29">
        <f>'[2]Apu2011 (à conserver)'!G55</f>
        <v>26.555</v>
      </c>
      <c r="H42" s="29">
        <f>'[2]Apu2011 (à conserver)'!H55</f>
        <v>27.143999999999998</v>
      </c>
      <c r="I42" s="29">
        <f>'[2]Apu2011 (à conserver)'!I55</f>
        <v>29.059000000000001</v>
      </c>
      <c r="J42" s="29">
        <f>'[2]Apu2011 (à conserver)'!J55</f>
        <v>29.018000000000001</v>
      </c>
      <c r="K42" s="29">
        <f>'[2]Apu2011 (à conserver)'!K55</f>
        <v>26.073</v>
      </c>
      <c r="L42" s="29">
        <f>'[2]Apu2011 (à conserver)'!L55</f>
        <v>27.175000000000001</v>
      </c>
      <c r="M42" s="29">
        <f>'[2]Apu2011 (à conserver)'!M55</f>
        <v>30.492000000000001</v>
      </c>
      <c r="N42" s="29">
        <f>'[2]Apu2011 (à conserver)'!N55</f>
        <v>31.908999999999999</v>
      </c>
      <c r="O42" s="29">
        <f>'[2]Apu2011 (à conserver)'!O55</f>
        <v>32.853999999999999</v>
      </c>
      <c r="P42" s="29">
        <f>'[2]Apu2011 (à conserver)'!P55</f>
        <v>37.128</v>
      </c>
      <c r="Q42" s="29">
        <f>'[2]Apu2011 (à conserver)'!Q55</f>
        <v>43.082000000000001</v>
      </c>
      <c r="R42" s="29">
        <f>'[2]Apu2011 (à conserver)'!R55</f>
        <v>49.378999999999998</v>
      </c>
      <c r="S42" s="29">
        <f>'[2]Apu2011 (à conserver)'!S55</f>
        <v>59.463999999999999</v>
      </c>
      <c r="T42" s="27">
        <v>108.43300000000001</v>
      </c>
      <c r="U42" s="27">
        <v>105.09</v>
      </c>
      <c r="V42" s="27">
        <v>94.445999999999998</v>
      </c>
      <c r="W42" s="27">
        <v>81.826999999999998</v>
      </c>
      <c r="X42" s="27">
        <v>85.052999999999997</v>
      </c>
      <c r="Y42" s="27">
        <v>77.986999999999995</v>
      </c>
      <c r="Z42" s="27">
        <v>81.031000000000006</v>
      </c>
      <c r="AA42" s="27">
        <v>78.114000000000004</v>
      </c>
      <c r="AB42" s="27">
        <v>73.082999999999998</v>
      </c>
      <c r="AC42" s="27">
        <v>72.72</v>
      </c>
      <c r="AD42" s="27">
        <v>68.590999999999994</v>
      </c>
      <c r="AE42" s="27">
        <v>67.453999999999994</v>
      </c>
      <c r="AF42" s="27">
        <v>73.671999999999997</v>
      </c>
      <c r="AG42" s="27">
        <v>91.453999999999994</v>
      </c>
      <c r="AH42" s="27">
        <v>149.69900000000001</v>
      </c>
      <c r="AI42" s="27">
        <v>143.071</v>
      </c>
      <c r="AJ42" s="27">
        <v>131.422</v>
      </c>
      <c r="AK42" s="27">
        <v>127.932</v>
      </c>
      <c r="AL42" s="27">
        <v>133.79</v>
      </c>
      <c r="AM42" s="27">
        <v>111.233</v>
      </c>
      <c r="AN42" s="27">
        <v>108.31</v>
      </c>
      <c r="AO42" s="27">
        <v>108.14700000000001</v>
      </c>
      <c r="AP42" s="27">
        <v>124.121</v>
      </c>
      <c r="AQ42" s="27">
        <v>121.765</v>
      </c>
      <c r="AR42" s="27">
        <v>123.15300000000001</v>
      </c>
      <c r="AS42" s="27">
        <v>172.554</v>
      </c>
      <c r="AT42" s="27">
        <v>171.405</v>
      </c>
      <c r="AU42" s="27">
        <v>189.429</v>
      </c>
      <c r="AV42" s="27">
        <v>187.01499999999999</v>
      </c>
      <c r="AW42" s="27">
        <v>181.642</v>
      </c>
    </row>
    <row r="43" spans="1:49" ht="15" x14ac:dyDescent="0.25">
      <c r="A43" s="26" t="s">
        <v>144</v>
      </c>
      <c r="B43" s="26" t="s">
        <v>145</v>
      </c>
      <c r="C43" s="29">
        <f>'[2]Apu2011 (à conserver)'!C56</f>
        <v>41.338999999999999</v>
      </c>
      <c r="D43" s="29">
        <f>'[2]Apu2011 (à conserver)'!D56</f>
        <v>58.274000000000001</v>
      </c>
      <c r="E43" s="29">
        <f>'[2]Apu2011 (à conserver)'!E56</f>
        <v>82.210999999999999</v>
      </c>
      <c r="F43" s="29">
        <f>'[2]Apu2011 (à conserver)'!F56</f>
        <v>74.984999999999999</v>
      </c>
      <c r="G43" s="29">
        <f>'[2]Apu2011 (à conserver)'!G56</f>
        <v>93.763999999999996</v>
      </c>
      <c r="H43" s="29">
        <f>'[2]Apu2011 (à conserver)'!H56</f>
        <v>101.80500000000001</v>
      </c>
      <c r="I43" s="29">
        <f>'[2]Apu2011 (à conserver)'!I56</f>
        <v>108.035</v>
      </c>
      <c r="J43" s="29">
        <f>'[2]Apu2011 (à conserver)'!J56</f>
        <v>109.41</v>
      </c>
      <c r="K43" s="29">
        <f>'[2]Apu2011 (à conserver)'!K56</f>
        <v>120.622</v>
      </c>
      <c r="L43" s="29">
        <f>'[2]Apu2011 (à conserver)'!L56</f>
        <v>122.267</v>
      </c>
      <c r="M43" s="29">
        <f>'[2]Apu2011 (à conserver)'!M56</f>
        <v>128.25700000000001</v>
      </c>
      <c r="N43" s="29">
        <f>'[2]Apu2011 (à conserver)'!N56</f>
        <v>126.837</v>
      </c>
      <c r="O43" s="29">
        <f>'[2]Apu2011 (à conserver)'!O56</f>
        <v>127.43600000000001</v>
      </c>
      <c r="P43" s="29">
        <f>'[2]Apu2011 (à conserver)'!P56</f>
        <v>134.85499999999999</v>
      </c>
      <c r="Q43" s="29">
        <f>'[2]Apu2011 (à conserver)'!Q56</f>
        <v>151.21299999999999</v>
      </c>
      <c r="R43" s="29">
        <f>'[2]Apu2011 (à conserver)'!R56</f>
        <v>151.47900000000001</v>
      </c>
      <c r="S43" s="29">
        <f>'[2]Apu2011 (à conserver)'!S56</f>
        <v>136.46299999999999</v>
      </c>
      <c r="T43" s="27">
        <v>194.351</v>
      </c>
      <c r="U43" s="27">
        <v>184.988</v>
      </c>
      <c r="V43" s="27">
        <v>209.023</v>
      </c>
      <c r="W43" s="27">
        <v>225.48699999999999</v>
      </c>
      <c r="X43" s="27">
        <v>295.947</v>
      </c>
      <c r="Y43" s="27">
        <v>284.39600000000002</v>
      </c>
      <c r="Z43" s="27">
        <v>246.018</v>
      </c>
      <c r="AA43" s="27">
        <v>234.07</v>
      </c>
      <c r="AB43" s="27">
        <v>273.44499999999999</v>
      </c>
      <c r="AC43" s="27">
        <v>305.27600000000001</v>
      </c>
      <c r="AD43" s="27">
        <v>389.048</v>
      </c>
      <c r="AE43" s="27">
        <v>434.96800000000002</v>
      </c>
      <c r="AF43" s="27">
        <v>487.03399999999999</v>
      </c>
      <c r="AG43" s="27">
        <v>414.65300000000002</v>
      </c>
      <c r="AH43" s="27">
        <v>446.19299999999998</v>
      </c>
      <c r="AI43" s="27">
        <v>440.45499999999998</v>
      </c>
      <c r="AJ43" s="27">
        <v>425.166</v>
      </c>
      <c r="AK43" s="27">
        <v>469.53300000000002</v>
      </c>
      <c r="AL43" s="27">
        <v>534.52599999999995</v>
      </c>
      <c r="AM43" s="27">
        <v>552.572</v>
      </c>
      <c r="AN43" s="27">
        <v>555.51499999999999</v>
      </c>
      <c r="AO43" s="27">
        <v>578.34299999999996</v>
      </c>
      <c r="AP43" s="27">
        <v>608.27200000000005</v>
      </c>
      <c r="AQ43" s="27">
        <v>617.47799999999995</v>
      </c>
      <c r="AR43" s="27">
        <v>683.68499999999995</v>
      </c>
      <c r="AS43" s="27">
        <v>656.86900000000003</v>
      </c>
      <c r="AT43" s="27">
        <v>761.18</v>
      </c>
      <c r="AU43" s="27">
        <v>593.33299999999997</v>
      </c>
      <c r="AV43" s="27">
        <v>662.84299999999996</v>
      </c>
      <c r="AW43" s="27">
        <v>677.53800000000001</v>
      </c>
    </row>
    <row r="44" spans="1:49" ht="15" x14ac:dyDescent="0.25">
      <c r="A44" s="26" t="s">
        <v>146</v>
      </c>
      <c r="B44" s="26" t="s">
        <v>147</v>
      </c>
      <c r="C44" s="29">
        <f>'[2]Apu2011 (à conserver)'!C57</f>
        <v>3.7669999999999999</v>
      </c>
      <c r="D44" s="29">
        <f>'[2]Apu2011 (à conserver)'!D57</f>
        <v>4.3879999999999999</v>
      </c>
      <c r="E44" s="29">
        <f>'[2]Apu2011 (à conserver)'!E57</f>
        <v>5.0599999999999996</v>
      </c>
      <c r="F44" s="29">
        <f>'[2]Apu2011 (à conserver)'!F57</f>
        <v>4.2080000000000002</v>
      </c>
      <c r="G44" s="29">
        <f>'[2]Apu2011 (à conserver)'!G57</f>
        <v>4.9059999999999997</v>
      </c>
      <c r="H44" s="29">
        <f>'[2]Apu2011 (à conserver)'!H57</f>
        <v>7.8920000000000003</v>
      </c>
      <c r="I44" s="29">
        <f>'[2]Apu2011 (à conserver)'!I57</f>
        <v>9.6020000000000003</v>
      </c>
      <c r="J44" s="29">
        <f>'[2]Apu2011 (à conserver)'!J57</f>
        <v>12.851000000000001</v>
      </c>
      <c r="K44" s="29">
        <f>'[2]Apu2011 (à conserver)'!K57</f>
        <v>19.425000000000001</v>
      </c>
      <c r="L44" s="29">
        <f>'[2]Apu2011 (à conserver)'!L57</f>
        <v>14.632999999999999</v>
      </c>
      <c r="M44" s="29">
        <f>'[2]Apu2011 (à conserver)'!M57</f>
        <v>19.661000000000001</v>
      </c>
      <c r="N44" s="29">
        <f>'[2]Apu2011 (à conserver)'!N57</f>
        <v>13.496</v>
      </c>
      <c r="O44" s="29">
        <f>'[2]Apu2011 (à conserver)'!O57</f>
        <v>19.292999999999999</v>
      </c>
      <c r="P44" s="29">
        <f>'[2]Apu2011 (à conserver)'!P57</f>
        <v>22.587</v>
      </c>
      <c r="Q44" s="29">
        <f>'[2]Apu2011 (à conserver)'!Q57</f>
        <v>21.324999999999999</v>
      </c>
      <c r="R44" s="29">
        <f>'[2]Apu2011 (à conserver)'!R57</f>
        <v>27.366</v>
      </c>
      <c r="S44" s="29">
        <f>'[2]Apu2011 (à conserver)'!S57</f>
        <v>17.706</v>
      </c>
      <c r="T44" s="27">
        <v>19.067</v>
      </c>
      <c r="U44" s="27">
        <v>14.314</v>
      </c>
      <c r="V44" s="27">
        <v>44.518999999999998</v>
      </c>
      <c r="W44" s="27">
        <v>73.293999999999997</v>
      </c>
      <c r="X44" s="27">
        <v>122.536</v>
      </c>
      <c r="Y44" s="27">
        <v>92.67</v>
      </c>
      <c r="Z44" s="27">
        <v>46.642000000000003</v>
      </c>
      <c r="AA44" s="27">
        <v>35.601999999999997</v>
      </c>
      <c r="AB44" s="27">
        <v>69.45</v>
      </c>
      <c r="AC44" s="27">
        <v>71.048000000000002</v>
      </c>
      <c r="AD44" s="27">
        <v>162.27799999999999</v>
      </c>
      <c r="AE44" s="27">
        <v>190.376</v>
      </c>
      <c r="AF44" s="27">
        <v>221.20699999999999</v>
      </c>
      <c r="AG44" s="27">
        <v>142.19800000000001</v>
      </c>
      <c r="AH44" s="27">
        <v>147.99100000000001</v>
      </c>
      <c r="AI44" s="27">
        <v>126.098</v>
      </c>
      <c r="AJ44" s="27">
        <v>88.48</v>
      </c>
      <c r="AK44" s="27">
        <v>85.403000000000006</v>
      </c>
      <c r="AL44" s="27">
        <v>116.74</v>
      </c>
      <c r="AM44" s="27">
        <v>115.754</v>
      </c>
      <c r="AN44" s="27">
        <v>105.69799999999999</v>
      </c>
      <c r="AO44" s="27">
        <v>101.48699999999999</v>
      </c>
      <c r="AP44" s="27">
        <v>113.32</v>
      </c>
      <c r="AQ44" s="27">
        <v>111.693</v>
      </c>
      <c r="AR44" s="27">
        <v>116.565</v>
      </c>
      <c r="AS44" s="27">
        <v>104.44499999999999</v>
      </c>
      <c r="AT44" s="27">
        <v>127.251</v>
      </c>
      <c r="AU44" s="27">
        <v>130.827</v>
      </c>
      <c r="AV44" s="27">
        <v>111.80200000000001</v>
      </c>
      <c r="AW44" s="27">
        <v>114.68</v>
      </c>
    </row>
    <row r="45" spans="1:49" ht="15" x14ac:dyDescent="0.25">
      <c r="A45" s="26" t="s">
        <v>148</v>
      </c>
      <c r="B45" s="26" t="s">
        <v>149</v>
      </c>
      <c r="C45" s="29">
        <f>'[2]Apu2011 (à conserver)'!C58</f>
        <v>6.6000000000000003E-2</v>
      </c>
      <c r="D45" s="29">
        <f>'[2]Apu2011 (à conserver)'!D58</f>
        <v>7.6999999999999999E-2</v>
      </c>
      <c r="E45" s="29">
        <f>'[2]Apu2011 (à conserver)'!E58</f>
        <v>0.09</v>
      </c>
      <c r="F45" s="29">
        <f>'[2]Apu2011 (à conserver)'!F58</f>
        <v>0.104</v>
      </c>
      <c r="G45" s="29">
        <f>'[2]Apu2011 (à conserver)'!G58</f>
        <v>0.13500000000000001</v>
      </c>
      <c r="H45" s="29">
        <f>'[2]Apu2011 (à conserver)'!H58</f>
        <v>0.155</v>
      </c>
      <c r="I45" s="29">
        <f>'[2]Apu2011 (à conserver)'!I58</f>
        <v>0.17699999999999999</v>
      </c>
      <c r="J45" s="29">
        <f>'[2]Apu2011 (à conserver)'!J58</f>
        <v>0.19700000000000001</v>
      </c>
      <c r="K45" s="29">
        <f>'[2]Apu2011 (à conserver)'!K58</f>
        <v>0.216</v>
      </c>
      <c r="L45" s="29">
        <f>'[2]Apu2011 (à conserver)'!L58</f>
        <v>0.23599999999999999</v>
      </c>
      <c r="M45" s="29">
        <f>'[2]Apu2011 (à conserver)'!M58</f>
        <v>0.28799999999999998</v>
      </c>
      <c r="N45" s="29">
        <f>'[2]Apu2011 (à conserver)'!N58</f>
        <v>0.13300000000000001</v>
      </c>
      <c r="O45" s="29">
        <f>'[2]Apu2011 (à conserver)'!O58</f>
        <v>0.27500000000000002</v>
      </c>
      <c r="P45" s="29">
        <f>'[2]Apu2011 (à conserver)'!P58</f>
        <v>0.26300000000000001</v>
      </c>
      <c r="Q45" s="29">
        <f>'[2]Apu2011 (à conserver)'!Q58</f>
        <v>0.30399999999999999</v>
      </c>
      <c r="R45" s="29">
        <f>'[2]Apu2011 (à conserver)'!R58</f>
        <v>0.32100000000000001</v>
      </c>
      <c r="S45" s="29">
        <f>'[2]Apu2011 (à conserver)'!S58</f>
        <v>0.33100000000000002</v>
      </c>
      <c r="T45" s="27">
        <v>3.524</v>
      </c>
      <c r="U45" s="27">
        <v>3.5640000000000001</v>
      </c>
      <c r="V45" s="27">
        <v>3.6739999999999999</v>
      </c>
      <c r="W45" s="27">
        <v>3.774</v>
      </c>
      <c r="X45" s="27">
        <v>3.9140000000000001</v>
      </c>
      <c r="Y45" s="27">
        <v>4.0140000000000002</v>
      </c>
      <c r="Z45" s="27">
        <v>4.1440000000000001</v>
      </c>
      <c r="AA45" s="27">
        <v>4.2539999999999996</v>
      </c>
      <c r="AB45" s="27">
        <v>4.3739999999999997</v>
      </c>
      <c r="AC45" s="27">
        <v>4.5039999999999996</v>
      </c>
      <c r="AD45" s="27">
        <v>4.6639999999999997</v>
      </c>
      <c r="AE45" s="27">
        <v>4.8179999999999996</v>
      </c>
      <c r="AF45" s="27">
        <v>5.0540000000000003</v>
      </c>
      <c r="AG45" s="27">
        <v>5.2229999999999999</v>
      </c>
      <c r="AH45" s="27">
        <v>5.6509999999999998</v>
      </c>
      <c r="AI45" s="27">
        <v>5.8140000000000001</v>
      </c>
      <c r="AJ45" s="27">
        <v>5.7519999999999998</v>
      </c>
      <c r="AK45" s="27">
        <v>5.76</v>
      </c>
      <c r="AL45" s="27">
        <v>5.7009999999999996</v>
      </c>
      <c r="AM45" s="27">
        <v>5.87</v>
      </c>
      <c r="AN45" s="27">
        <v>5.9340000000000002</v>
      </c>
      <c r="AO45" s="27">
        <v>4.6420000000000003</v>
      </c>
      <c r="AP45" s="27">
        <v>5.0220000000000002</v>
      </c>
      <c r="AQ45" s="27">
        <v>4.9870000000000001</v>
      </c>
      <c r="AR45" s="27">
        <v>5.1639999999999997</v>
      </c>
      <c r="AS45" s="27">
        <v>5.57</v>
      </c>
      <c r="AT45" s="27">
        <v>5.3230000000000004</v>
      </c>
      <c r="AU45" s="27">
        <v>4.9909999999999997</v>
      </c>
      <c r="AV45" s="27">
        <v>5.4249999999999998</v>
      </c>
      <c r="AW45" s="27">
        <v>5.6520000000000001</v>
      </c>
    </row>
    <row r="46" spans="1:49" ht="12.75" x14ac:dyDescent="0.2">
      <c r="A46" s="26" t="s">
        <v>150</v>
      </c>
      <c r="B46" s="26" t="s">
        <v>151</v>
      </c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27">
        <v>0</v>
      </c>
      <c r="U46" s="27">
        <v>0</v>
      </c>
      <c r="V46" s="27">
        <v>0</v>
      </c>
      <c r="W46" s="27">
        <v>0</v>
      </c>
      <c r="X46" s="27">
        <v>0.85299999999999998</v>
      </c>
      <c r="Y46" s="27">
        <v>0.48199999999999998</v>
      </c>
      <c r="Z46" s="27">
        <v>0.48599999999999999</v>
      </c>
      <c r="AA46" s="27">
        <v>0</v>
      </c>
      <c r="AB46" s="27">
        <v>0</v>
      </c>
      <c r="AC46" s="27">
        <v>0</v>
      </c>
      <c r="AD46" s="27">
        <v>0.72599999999999998</v>
      </c>
      <c r="AE46" s="27">
        <v>0</v>
      </c>
      <c r="AF46" s="27">
        <v>0</v>
      </c>
      <c r="AG46" s="27">
        <v>0.39900000000000002</v>
      </c>
      <c r="AH46" s="27">
        <v>0</v>
      </c>
      <c r="AI46" s="27">
        <v>1.264</v>
      </c>
      <c r="AJ46" s="27">
        <v>3.4</v>
      </c>
      <c r="AK46" s="27">
        <v>3.31</v>
      </c>
      <c r="AL46" s="27">
        <v>0.30099999999999999</v>
      </c>
      <c r="AM46" s="27">
        <v>6.0369999999999999</v>
      </c>
      <c r="AN46" s="27">
        <v>8.7449999999999992</v>
      </c>
      <c r="AO46" s="27">
        <v>9.3049999999999997</v>
      </c>
      <c r="AP46" s="27">
        <v>0.3</v>
      </c>
      <c r="AQ46" s="27">
        <v>0.312</v>
      </c>
      <c r="AR46" s="27">
        <v>1.984</v>
      </c>
      <c r="AS46" s="27">
        <v>2.8069999999999999</v>
      </c>
      <c r="AT46" s="27">
        <v>3.6230000000000002</v>
      </c>
      <c r="AU46" s="27">
        <v>1.5720000000000001</v>
      </c>
      <c r="AV46" s="27">
        <v>1.425</v>
      </c>
      <c r="AW46" s="27">
        <v>1.1020000000000001</v>
      </c>
    </row>
    <row r="47" spans="1:49" ht="15" x14ac:dyDescent="0.25">
      <c r="A47" s="26" t="s">
        <v>152</v>
      </c>
      <c r="B47" s="26" t="s">
        <v>153</v>
      </c>
      <c r="C47" s="29">
        <f>'[2]Apu2011 (à conserver)'!C60</f>
        <v>15.462999999999999</v>
      </c>
      <c r="D47" s="29">
        <f>'[2]Apu2011 (à conserver)'!D60</f>
        <v>20.361999999999998</v>
      </c>
      <c r="E47" s="29">
        <f>'[2]Apu2011 (à conserver)'!E60</f>
        <v>21.52</v>
      </c>
      <c r="F47" s="29">
        <f>'[2]Apu2011 (à conserver)'!F60</f>
        <v>26.587</v>
      </c>
      <c r="G47" s="29">
        <f>'[2]Apu2011 (à conserver)'!G60</f>
        <v>30.725000000000001</v>
      </c>
      <c r="H47" s="29">
        <f>'[2]Apu2011 (à conserver)'!H60</f>
        <v>36.134999999999998</v>
      </c>
      <c r="I47" s="29">
        <f>'[2]Apu2011 (à conserver)'!I60</f>
        <v>40.713999999999999</v>
      </c>
      <c r="J47" s="29">
        <f>'[2]Apu2011 (à conserver)'!J60</f>
        <v>41.255000000000003</v>
      </c>
      <c r="K47" s="29">
        <f>'[2]Apu2011 (à conserver)'!K60</f>
        <v>40.148000000000003</v>
      </c>
      <c r="L47" s="29">
        <f>'[2]Apu2011 (à conserver)'!L60</f>
        <v>44.427</v>
      </c>
      <c r="M47" s="29">
        <f>'[2]Apu2011 (à conserver)'!M60</f>
        <v>48.695</v>
      </c>
      <c r="N47" s="29">
        <f>'[2]Apu2011 (à conserver)'!N60</f>
        <v>57.667999999999999</v>
      </c>
      <c r="O47" s="29">
        <f>'[2]Apu2011 (à conserver)'!O60</f>
        <v>58.328000000000003</v>
      </c>
      <c r="P47" s="29">
        <f>'[2]Apu2011 (à conserver)'!P60</f>
        <v>59.987000000000002</v>
      </c>
      <c r="Q47" s="29">
        <f>'[2]Apu2011 (à conserver)'!Q60</f>
        <v>69.221000000000004</v>
      </c>
      <c r="R47" s="29">
        <f>'[2]Apu2011 (à conserver)'!R60</f>
        <v>75.552999999999997</v>
      </c>
      <c r="S47" s="29">
        <f>'[2]Apu2011 (à conserver)'!S60</f>
        <v>94.179000000000002</v>
      </c>
      <c r="T47" s="27">
        <v>183.97800000000001</v>
      </c>
      <c r="U47" s="27">
        <v>197.74199999999999</v>
      </c>
      <c r="V47" s="27">
        <v>215.91</v>
      </c>
      <c r="W47" s="27">
        <v>218.39</v>
      </c>
      <c r="X47" s="27">
        <v>221.108</v>
      </c>
      <c r="Y47" s="27">
        <v>223.29300000000001</v>
      </c>
      <c r="Z47" s="27">
        <v>233.733</v>
      </c>
      <c r="AA47" s="27">
        <v>256.39600000000002</v>
      </c>
      <c r="AB47" s="27">
        <v>269.09800000000001</v>
      </c>
      <c r="AC47" s="27">
        <v>253.023</v>
      </c>
      <c r="AD47" s="27">
        <v>274.08300000000003</v>
      </c>
      <c r="AE47" s="27">
        <v>289.51400000000001</v>
      </c>
      <c r="AF47" s="27">
        <v>301.99700000000001</v>
      </c>
      <c r="AG47" s="27">
        <v>318.09100000000001</v>
      </c>
      <c r="AH47" s="27">
        <v>320.99299999999999</v>
      </c>
      <c r="AI47" s="27">
        <v>357.19600000000003</v>
      </c>
      <c r="AJ47" s="27">
        <v>333.99</v>
      </c>
      <c r="AK47" s="27">
        <v>360.91500000000002</v>
      </c>
      <c r="AL47" s="27">
        <v>367.72699999999998</v>
      </c>
      <c r="AM47" s="27">
        <v>387.88200000000001</v>
      </c>
      <c r="AN47" s="27">
        <v>405.07900000000001</v>
      </c>
      <c r="AO47" s="27">
        <v>390.262</v>
      </c>
      <c r="AP47" s="27">
        <v>424.71199999999999</v>
      </c>
      <c r="AQ47" s="27">
        <v>416.75700000000001</v>
      </c>
      <c r="AR47" s="27">
        <v>373.68400000000003</v>
      </c>
      <c r="AS47" s="27">
        <v>440.40100000000001</v>
      </c>
      <c r="AT47" s="27">
        <v>463.11</v>
      </c>
      <c r="AU47" s="27">
        <v>457.61799999999999</v>
      </c>
      <c r="AV47" s="27">
        <v>461.04500000000002</v>
      </c>
      <c r="AW47" s="27">
        <v>476.05900000000003</v>
      </c>
    </row>
    <row r="48" spans="1:49" ht="15" x14ac:dyDescent="0.25">
      <c r="A48" s="19"/>
      <c r="B48" s="20" t="s">
        <v>71</v>
      </c>
      <c r="C48" s="31" t="str">
        <f>'[2]Apu2011 (à conserver)'!C61</f>
        <v/>
      </c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</row>
    <row r="49" spans="1:49" s="36" customFormat="1" ht="15" x14ac:dyDescent="0.25">
      <c r="A49" s="33" t="s">
        <v>154</v>
      </c>
      <c r="B49" s="33" t="s">
        <v>155</v>
      </c>
      <c r="C49" s="34">
        <f>C6+C38</f>
        <v>323.73500000000001</v>
      </c>
      <c r="D49" s="34">
        <f t="shared" ref="D49:S49" si="0">D6+D38</f>
        <v>390.47699999999998</v>
      </c>
      <c r="E49" s="34">
        <f t="shared" si="0"/>
        <v>467.45300000000003</v>
      </c>
      <c r="F49" s="34">
        <f t="shared" si="0"/>
        <v>521.49400000000003</v>
      </c>
      <c r="G49" s="34">
        <f t="shared" si="0"/>
        <v>609.42200000000003</v>
      </c>
      <c r="H49" s="34">
        <f t="shared" si="0"/>
        <v>667.71100000000001</v>
      </c>
      <c r="I49" s="34">
        <f t="shared" si="0"/>
        <v>718.72299999999996</v>
      </c>
      <c r="J49" s="34">
        <f t="shared" si="0"/>
        <v>758.63900000000001</v>
      </c>
      <c r="K49" s="34">
        <f t="shared" si="0"/>
        <v>797.26299999999992</v>
      </c>
      <c r="L49" s="34">
        <f t="shared" si="0"/>
        <v>846.47299999999996</v>
      </c>
      <c r="M49" s="34">
        <f t="shared" si="0"/>
        <v>892.952</v>
      </c>
      <c r="N49" s="34">
        <f t="shared" si="0"/>
        <v>951.25199999999995</v>
      </c>
      <c r="O49" s="34">
        <f t="shared" si="0"/>
        <v>993.73900000000003</v>
      </c>
      <c r="P49" s="34">
        <f t="shared" si="0"/>
        <v>1034.809</v>
      </c>
      <c r="Q49" s="34">
        <f t="shared" si="0"/>
        <v>1087.8779999999999</v>
      </c>
      <c r="R49" s="34">
        <f t="shared" si="0"/>
        <v>1122.1590000000001</v>
      </c>
      <c r="S49" s="34">
        <f t="shared" si="0"/>
        <v>1146.1970000000001</v>
      </c>
      <c r="T49" s="35">
        <v>1390.874</v>
      </c>
      <c r="U49" s="35">
        <v>1412.7760000000001</v>
      </c>
      <c r="V49" s="35">
        <v>1468.367</v>
      </c>
      <c r="W49" s="35">
        <v>1502.338</v>
      </c>
      <c r="X49" s="35">
        <v>1637.528</v>
      </c>
      <c r="Y49" s="35">
        <v>1677.43</v>
      </c>
      <c r="Z49" s="35">
        <v>1719.3510000000001</v>
      </c>
      <c r="AA49" s="35">
        <v>1829.2619999999999</v>
      </c>
      <c r="AB49" s="35">
        <v>1994.905</v>
      </c>
      <c r="AC49" s="35">
        <v>2175.0830000000001</v>
      </c>
      <c r="AD49" s="35">
        <v>2455.384</v>
      </c>
      <c r="AE49" s="35">
        <v>2639.8560000000002</v>
      </c>
      <c r="AF49" s="35">
        <v>2828.4009999999998</v>
      </c>
      <c r="AG49" s="35">
        <v>2800.4609999999998</v>
      </c>
      <c r="AH49" s="35">
        <v>2938.498</v>
      </c>
      <c r="AI49" s="35">
        <v>3138.127</v>
      </c>
      <c r="AJ49" s="35">
        <v>3187.163</v>
      </c>
      <c r="AK49" s="35">
        <v>3274.8589999999999</v>
      </c>
      <c r="AL49" s="35">
        <v>3333.31</v>
      </c>
      <c r="AM49" s="35">
        <v>3322.268</v>
      </c>
      <c r="AN49" s="35">
        <v>3343.71</v>
      </c>
      <c r="AO49" s="35">
        <v>3393.8890000000001</v>
      </c>
      <c r="AP49" s="35">
        <v>3564.9270000000001</v>
      </c>
      <c r="AQ49" s="35">
        <v>3655.1909999999998</v>
      </c>
      <c r="AR49" s="35">
        <v>3801.96</v>
      </c>
      <c r="AS49" s="35">
        <v>4130.3149999999996</v>
      </c>
      <c r="AT49" s="35">
        <v>4496.2650000000003</v>
      </c>
      <c r="AU49" s="35">
        <v>4429.3360000000002</v>
      </c>
      <c r="AV49" s="35">
        <v>4400.9719999999998</v>
      </c>
      <c r="AW49" s="35">
        <v>4447.2579999999998</v>
      </c>
    </row>
    <row r="50" spans="1:49" ht="15" x14ac:dyDescent="0.25">
      <c r="A50" s="19"/>
      <c r="B50" s="20" t="s">
        <v>71</v>
      </c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</row>
    <row r="51" spans="1:49" ht="15" x14ac:dyDescent="0.25">
      <c r="A51" s="19"/>
      <c r="B51" s="20" t="s">
        <v>71</v>
      </c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</row>
    <row r="52" spans="1:49" s="36" customFormat="1" ht="15" x14ac:dyDescent="0.25">
      <c r="A52" s="33" t="s">
        <v>134</v>
      </c>
      <c r="B52" s="33" t="s">
        <v>156</v>
      </c>
      <c r="C52" s="37">
        <f>'[2]Apu2011 (à conserver)'!C65</f>
        <v>117.339</v>
      </c>
      <c r="D52" s="37">
        <f>'[2]Apu2011 (à conserver)'!D65</f>
        <v>134.99</v>
      </c>
      <c r="E52" s="37">
        <f>'[2]Apu2011 (à conserver)'!E65</f>
        <v>151.46700000000001</v>
      </c>
      <c r="F52" s="37">
        <f>'[2]Apu2011 (à conserver)'!F65</f>
        <v>169.286</v>
      </c>
      <c r="G52" s="37">
        <f>'[2]Apu2011 (à conserver)'!G65</f>
        <v>217.27699999999999</v>
      </c>
      <c r="H52" s="37">
        <f>'[2]Apu2011 (à conserver)'!H65</f>
        <v>242.48</v>
      </c>
      <c r="I52" s="37">
        <f>'[2]Apu2011 (à conserver)'!I65</f>
        <v>274.14600000000002</v>
      </c>
      <c r="J52" s="37">
        <f>'[2]Apu2011 (à conserver)'!J65</f>
        <v>311.41899999999998</v>
      </c>
      <c r="K52" s="37">
        <f>'[2]Apu2011 (à conserver)'!K65</f>
        <v>349.76900000000001</v>
      </c>
      <c r="L52" s="37">
        <f>'[2]Apu2011 (à conserver)'!L65</f>
        <v>378.61</v>
      </c>
      <c r="M52" s="37">
        <f>'[2]Apu2011 (à conserver)'!M65</f>
        <v>403.82</v>
      </c>
      <c r="N52" s="37">
        <f>'[2]Apu2011 (à conserver)'!N65</f>
        <v>436.77300000000002</v>
      </c>
      <c r="O52" s="37">
        <f>'[2]Apu2011 (à conserver)'!O65</f>
        <v>465.79199999999997</v>
      </c>
      <c r="P52" s="37">
        <f>'[2]Apu2011 (à conserver)'!P65</f>
        <v>500.06799999999998</v>
      </c>
      <c r="Q52" s="37">
        <f>'[2]Apu2011 (à conserver)'!Q65</f>
        <v>566.39400000000001</v>
      </c>
      <c r="R52" s="37">
        <f>'[2]Apu2011 (à conserver)'!R65</f>
        <v>675.447</v>
      </c>
      <c r="S52" s="37">
        <f>'[2]Apu2011 (à conserver)'!S65</f>
        <v>705.81500000000005</v>
      </c>
      <c r="T52" s="35">
        <v>968.49400000000003</v>
      </c>
      <c r="U52" s="35">
        <v>1046.067</v>
      </c>
      <c r="V52" s="35">
        <v>1109.54</v>
      </c>
      <c r="W52" s="35">
        <v>1166.1610000000001</v>
      </c>
      <c r="X52" s="35">
        <v>1165.6369999999999</v>
      </c>
      <c r="Y52" s="35">
        <v>1192.624</v>
      </c>
      <c r="Z52" s="35">
        <v>1235.557</v>
      </c>
      <c r="AA52" s="35">
        <v>1341.9760000000001</v>
      </c>
      <c r="AB52" s="35">
        <v>1431.67</v>
      </c>
      <c r="AC52" s="35">
        <v>1516.9390000000001</v>
      </c>
      <c r="AD52" s="35">
        <v>1608.232</v>
      </c>
      <c r="AE52" s="35">
        <v>1605.288</v>
      </c>
      <c r="AF52" s="35">
        <v>1672.0540000000001</v>
      </c>
      <c r="AG52" s="35">
        <v>1857.828</v>
      </c>
      <c r="AH52" s="35">
        <v>2066.076</v>
      </c>
      <c r="AI52" s="35">
        <v>2251.77</v>
      </c>
      <c r="AJ52" s="35">
        <v>2323.136</v>
      </c>
      <c r="AK52" s="35">
        <v>2549.8290000000002</v>
      </c>
      <c r="AL52" s="35">
        <v>2653.3789999999999</v>
      </c>
      <c r="AM52" s="35">
        <v>2884.3530000000001</v>
      </c>
      <c r="AN52" s="35">
        <v>2967.88</v>
      </c>
      <c r="AO52" s="35">
        <v>3061.576</v>
      </c>
      <c r="AP52" s="35">
        <v>3156.22</v>
      </c>
      <c r="AQ52" s="35">
        <v>3188.8820000000001</v>
      </c>
      <c r="AR52" s="35">
        <v>3282.2669999999998</v>
      </c>
      <c r="AS52" s="35">
        <v>3716.31</v>
      </c>
      <c r="AT52" s="35">
        <v>3837.0140000000001</v>
      </c>
      <c r="AU52" s="35">
        <v>3479.5509999999999</v>
      </c>
      <c r="AV52" s="35">
        <v>3689.5419999999999</v>
      </c>
      <c r="AW52" s="35">
        <v>3814.683</v>
      </c>
    </row>
    <row r="53" spans="1:49" ht="15" x14ac:dyDescent="0.25">
      <c r="A53" s="26" t="s">
        <v>136</v>
      </c>
      <c r="B53" s="26" t="s">
        <v>137</v>
      </c>
      <c r="C53" s="29">
        <f>'[2]Apu2011 (à conserver)'!C67</f>
        <v>0</v>
      </c>
      <c r="D53" s="29">
        <f>'[2]Apu2011 (à conserver)'!D67</f>
        <v>0</v>
      </c>
      <c r="E53" s="29">
        <f>'[2]Apu2011 (à conserver)'!E67</f>
        <v>0</v>
      </c>
      <c r="F53" s="29">
        <f>'[2]Apu2011 (à conserver)'!F67</f>
        <v>0</v>
      </c>
      <c r="G53" s="29">
        <f>'[2]Apu2011 (à conserver)'!G67</f>
        <v>0</v>
      </c>
      <c r="H53" s="29">
        <f>'[2]Apu2011 (à conserver)'!H67</f>
        <v>0</v>
      </c>
      <c r="I53" s="29">
        <f>'[2]Apu2011 (à conserver)'!I67</f>
        <v>0</v>
      </c>
      <c r="J53" s="29">
        <f>'[2]Apu2011 (à conserver)'!J67</f>
        <v>0</v>
      </c>
      <c r="K53" s="29">
        <f>'[2]Apu2011 (à conserver)'!K67</f>
        <v>0</v>
      </c>
      <c r="L53" s="29">
        <f>'[2]Apu2011 (à conserver)'!L67</f>
        <v>0</v>
      </c>
      <c r="M53" s="29">
        <f>'[2]Apu2011 (à conserver)'!M67</f>
        <v>0</v>
      </c>
      <c r="N53" s="29">
        <f>'[2]Apu2011 (à conserver)'!N67</f>
        <v>0</v>
      </c>
      <c r="O53" s="29">
        <f>'[2]Apu2011 (à conserver)'!O67</f>
        <v>0</v>
      </c>
      <c r="P53" s="29">
        <f>'[2]Apu2011 (à conserver)'!P67</f>
        <v>0</v>
      </c>
      <c r="Q53" s="29">
        <f>'[2]Apu2011 (à conserver)'!Q67</f>
        <v>0</v>
      </c>
      <c r="R53" s="29">
        <f>'[2]Apu2011 (à conserver)'!R67</f>
        <v>0</v>
      </c>
      <c r="S53" s="29">
        <f>'[2]Apu2011 (à conserver)'!S67</f>
        <v>0</v>
      </c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</row>
    <row r="54" spans="1:49" ht="15" x14ac:dyDescent="0.25">
      <c r="A54" s="26" t="s">
        <v>138</v>
      </c>
      <c r="B54" s="26" t="s">
        <v>139</v>
      </c>
      <c r="C54" s="29">
        <f>'[2]Apu2011 (à conserver)'!C68</f>
        <v>29.59</v>
      </c>
      <c r="D54" s="29">
        <f>'[2]Apu2011 (à conserver)'!D68</f>
        <v>32.110999999999997</v>
      </c>
      <c r="E54" s="29">
        <f>'[2]Apu2011 (à conserver)'!E68</f>
        <v>33.779000000000003</v>
      </c>
      <c r="F54" s="29">
        <f>'[2]Apu2011 (à conserver)'!F68</f>
        <v>36.774000000000001</v>
      </c>
      <c r="G54" s="29">
        <f>'[2]Apu2011 (à conserver)'!G68</f>
        <v>40.395000000000003</v>
      </c>
      <c r="H54" s="29">
        <f>'[2]Apu2011 (à conserver)'!H68</f>
        <v>43.171999999999997</v>
      </c>
      <c r="I54" s="29">
        <f>'[2]Apu2011 (à conserver)'!I68</f>
        <v>46.896000000000001</v>
      </c>
      <c r="J54" s="29">
        <f>'[2]Apu2011 (à conserver)'!J68</f>
        <v>52.383000000000003</v>
      </c>
      <c r="K54" s="29">
        <f>'[2]Apu2011 (à conserver)'!K68</f>
        <v>51.305999999999997</v>
      </c>
      <c r="L54" s="29">
        <f>'[2]Apu2011 (à conserver)'!L68</f>
        <v>57.65</v>
      </c>
      <c r="M54" s="29">
        <f>'[2]Apu2011 (à conserver)'!M68</f>
        <v>56.298000000000002</v>
      </c>
      <c r="N54" s="29">
        <f>'[2]Apu2011 (à conserver)'!N68</f>
        <v>59.018000000000001</v>
      </c>
      <c r="O54" s="29">
        <f>'[2]Apu2011 (à conserver)'!O68</f>
        <v>59.426000000000002</v>
      </c>
      <c r="P54" s="29">
        <f>'[2]Apu2011 (à conserver)'!P68</f>
        <v>57.368000000000002</v>
      </c>
      <c r="Q54" s="29">
        <f>'[2]Apu2011 (à conserver)'!Q68</f>
        <v>55.665999999999997</v>
      </c>
      <c r="R54" s="29">
        <f>'[2]Apu2011 (à conserver)'!R68</f>
        <v>56.814999999999998</v>
      </c>
      <c r="S54" s="29">
        <f>'[2]Apu2011 (à conserver)'!S68</f>
        <v>60.325000000000003</v>
      </c>
      <c r="T54" s="27">
        <v>62.85</v>
      </c>
      <c r="U54" s="27">
        <v>63.847000000000001</v>
      </c>
      <c r="V54" s="27">
        <v>62.298999999999999</v>
      </c>
      <c r="W54" s="27">
        <v>65.850999999999999</v>
      </c>
      <c r="X54" s="27">
        <v>71.432000000000002</v>
      </c>
      <c r="Y54" s="27">
        <v>63.954999999999998</v>
      </c>
      <c r="Z54" s="27">
        <v>61.399000000000001</v>
      </c>
      <c r="AA54" s="27">
        <v>65.697000000000003</v>
      </c>
      <c r="AB54" s="27">
        <v>50.51</v>
      </c>
      <c r="AC54" s="27">
        <v>52.997</v>
      </c>
      <c r="AD54" s="27">
        <v>59.860999999999997</v>
      </c>
      <c r="AE54" s="27">
        <v>64.349999999999994</v>
      </c>
      <c r="AF54" s="27">
        <v>68.314999999999998</v>
      </c>
      <c r="AG54" s="27">
        <v>67.956000000000003</v>
      </c>
      <c r="AH54" s="27">
        <v>69.959000000000003</v>
      </c>
      <c r="AI54" s="27">
        <v>89.191000000000003</v>
      </c>
      <c r="AJ54" s="27">
        <v>102.30800000000001</v>
      </c>
      <c r="AK54" s="27">
        <v>114.596</v>
      </c>
      <c r="AL54" s="27">
        <v>109.517</v>
      </c>
      <c r="AM54" s="27">
        <v>114.14100000000001</v>
      </c>
      <c r="AN54" s="27">
        <v>118.85299999999999</v>
      </c>
      <c r="AO54" s="27">
        <v>118.298</v>
      </c>
      <c r="AP54" s="27">
        <v>121.52500000000001</v>
      </c>
      <c r="AQ54" s="27">
        <v>129.55799999999999</v>
      </c>
      <c r="AR54" s="27">
        <v>140.68899999999999</v>
      </c>
      <c r="AS54" s="27">
        <v>169.99</v>
      </c>
      <c r="AT54" s="27">
        <v>190.70400000000001</v>
      </c>
      <c r="AU54" s="27">
        <v>195.20500000000001</v>
      </c>
      <c r="AV54" s="27">
        <v>184.05699999999999</v>
      </c>
      <c r="AW54" s="27">
        <v>178.40799999999999</v>
      </c>
    </row>
    <row r="55" spans="1:49" ht="15" x14ac:dyDescent="0.25">
      <c r="A55" s="26" t="s">
        <v>140</v>
      </c>
      <c r="B55" s="26" t="s">
        <v>141</v>
      </c>
      <c r="C55" s="29">
        <f>'[2]Apu2011 (à conserver)'!C69</f>
        <v>25.385999999999999</v>
      </c>
      <c r="D55" s="29">
        <f>'[2]Apu2011 (à conserver)'!D69</f>
        <v>33.344000000000001</v>
      </c>
      <c r="E55" s="29">
        <f>'[2]Apu2011 (à conserver)'!E69</f>
        <v>43.424999999999997</v>
      </c>
      <c r="F55" s="29">
        <f>'[2]Apu2011 (à conserver)'!F69</f>
        <v>49.567999999999998</v>
      </c>
      <c r="G55" s="29">
        <f>'[2]Apu2011 (à conserver)'!G69</f>
        <v>71.462000000000003</v>
      </c>
      <c r="H55" s="29">
        <f>'[2]Apu2011 (à conserver)'!H69</f>
        <v>87.585999999999999</v>
      </c>
      <c r="I55" s="29">
        <f>'[2]Apu2011 (à conserver)'!I69</f>
        <v>108.774</v>
      </c>
      <c r="J55" s="29">
        <f>'[2]Apu2011 (à conserver)'!J69</f>
        <v>128.095</v>
      </c>
      <c r="K55" s="29">
        <f>'[2]Apu2011 (à conserver)'!K69</f>
        <v>155.65600000000001</v>
      </c>
      <c r="L55" s="29">
        <f>'[2]Apu2011 (à conserver)'!L69</f>
        <v>166.14099999999999</v>
      </c>
      <c r="M55" s="29">
        <f>'[2]Apu2011 (à conserver)'!M69</f>
        <v>186.399</v>
      </c>
      <c r="N55" s="29">
        <f>'[2]Apu2011 (à conserver)'!N69</f>
        <v>207.81100000000001</v>
      </c>
      <c r="O55" s="29">
        <f>'[2]Apu2011 (à conserver)'!O69</f>
        <v>224.17099999999999</v>
      </c>
      <c r="P55" s="29">
        <f>'[2]Apu2011 (à conserver)'!P69</f>
        <v>245.21199999999999</v>
      </c>
      <c r="Q55" s="29">
        <f>'[2]Apu2011 (à conserver)'!Q69</f>
        <v>294.31200000000001</v>
      </c>
      <c r="R55" s="29">
        <f>'[2]Apu2011 (à conserver)'!R69</f>
        <v>380.41199999999998</v>
      </c>
      <c r="S55" s="29">
        <f>'[2]Apu2011 (à conserver)'!S69</f>
        <v>397.43200000000002</v>
      </c>
      <c r="T55" s="27">
        <v>509.53199999999998</v>
      </c>
      <c r="U55" s="27">
        <v>596.82799999999997</v>
      </c>
      <c r="V55" s="27">
        <v>647.09199999999998</v>
      </c>
      <c r="W55" s="27">
        <v>723.42499999999995</v>
      </c>
      <c r="X55" s="27">
        <v>709.05499999999995</v>
      </c>
      <c r="Y55" s="27">
        <v>742.59</v>
      </c>
      <c r="Z55" s="27">
        <v>789.09699999999998</v>
      </c>
      <c r="AA55" s="27">
        <v>867.93</v>
      </c>
      <c r="AB55" s="27">
        <v>948.85900000000004</v>
      </c>
      <c r="AC55" s="27">
        <v>1045.0150000000001</v>
      </c>
      <c r="AD55" s="27">
        <v>1112.1010000000001</v>
      </c>
      <c r="AE55" s="27">
        <v>1076.5139999999999</v>
      </c>
      <c r="AF55" s="27">
        <v>1098.069</v>
      </c>
      <c r="AG55" s="27">
        <v>1271.2180000000001</v>
      </c>
      <c r="AH55" s="27">
        <v>1485.799</v>
      </c>
      <c r="AI55" s="27">
        <v>1595.7560000000001</v>
      </c>
      <c r="AJ55" s="27">
        <v>1701.501</v>
      </c>
      <c r="AK55" s="27">
        <v>1853.575</v>
      </c>
      <c r="AL55" s="27">
        <v>1874.7059999999999</v>
      </c>
      <c r="AM55" s="27">
        <v>2059.6640000000002</v>
      </c>
      <c r="AN55" s="27">
        <v>2109.9470000000001</v>
      </c>
      <c r="AO55" s="27">
        <v>2199.9949999999999</v>
      </c>
      <c r="AP55" s="27">
        <v>2236.12</v>
      </c>
      <c r="AQ55" s="27">
        <v>2272.3339999999998</v>
      </c>
      <c r="AR55" s="27">
        <v>2408.8829999999998</v>
      </c>
      <c r="AS55" s="27">
        <v>2741.5340000000001</v>
      </c>
      <c r="AT55" s="27">
        <v>2817.2130000000002</v>
      </c>
      <c r="AU55" s="27">
        <v>2446.886</v>
      </c>
      <c r="AV55" s="27">
        <v>2667.7280000000001</v>
      </c>
      <c r="AW55" s="27">
        <v>2787.6190000000001</v>
      </c>
    </row>
    <row r="56" spans="1:49" ht="15" x14ac:dyDescent="0.25">
      <c r="A56" s="26" t="s">
        <v>142</v>
      </c>
      <c r="B56" s="26" t="s">
        <v>143</v>
      </c>
      <c r="C56" s="29">
        <f>'[2]Apu2011 (à conserver)'!C70</f>
        <v>42.814</v>
      </c>
      <c r="D56" s="29">
        <f>'[2]Apu2011 (à conserver)'!D70</f>
        <v>47.588999999999999</v>
      </c>
      <c r="E56" s="29">
        <f>'[2]Apu2011 (à conserver)'!E70</f>
        <v>52.11</v>
      </c>
      <c r="F56" s="29">
        <f>'[2]Apu2011 (à conserver)'!F70</f>
        <v>61.363999999999997</v>
      </c>
      <c r="G56" s="29">
        <f>'[2]Apu2011 (à conserver)'!G70</f>
        <v>71.438999999999993</v>
      </c>
      <c r="H56" s="29">
        <f>'[2]Apu2011 (à conserver)'!H70</f>
        <v>79.075999999999993</v>
      </c>
      <c r="I56" s="29">
        <f>'[2]Apu2011 (à conserver)'!I70</f>
        <v>87.988</v>
      </c>
      <c r="J56" s="29">
        <f>'[2]Apu2011 (à conserver)'!J70</f>
        <v>96.244</v>
      </c>
      <c r="K56" s="29">
        <f>'[2]Apu2011 (à conserver)'!K70</f>
        <v>99.353999999999999</v>
      </c>
      <c r="L56" s="29">
        <f>'[2]Apu2011 (à conserver)'!L70</f>
        <v>109.29</v>
      </c>
      <c r="M56" s="29">
        <f>'[2]Apu2011 (à conserver)'!M70</f>
        <v>111.619</v>
      </c>
      <c r="N56" s="29">
        <f>'[2]Apu2011 (à conserver)'!N70</f>
        <v>111.426</v>
      </c>
      <c r="O56" s="29">
        <f>'[2]Apu2011 (à conserver)'!O70</f>
        <v>120.06699999999999</v>
      </c>
      <c r="P56" s="29">
        <f>'[2]Apu2011 (à conserver)'!P70</f>
        <v>124.896</v>
      </c>
      <c r="Q56" s="29">
        <f>'[2]Apu2011 (à conserver)'!Q70</f>
        <v>138.90799999999999</v>
      </c>
      <c r="R56" s="29">
        <f>'[2]Apu2011 (à conserver)'!R70</f>
        <v>157.78299999999999</v>
      </c>
      <c r="S56" s="29">
        <f>'[2]Apu2011 (à conserver)'!S70</f>
        <v>167.14699999999999</v>
      </c>
      <c r="T56" s="27">
        <v>236.49</v>
      </c>
      <c r="U56" s="27">
        <v>219.065</v>
      </c>
      <c r="V56" s="27">
        <v>211.45400000000001</v>
      </c>
      <c r="W56" s="27">
        <v>185.095</v>
      </c>
      <c r="X56" s="27">
        <v>182.93899999999999</v>
      </c>
      <c r="Y56" s="27">
        <v>174.53200000000001</v>
      </c>
      <c r="Z56" s="27">
        <v>170.435</v>
      </c>
      <c r="AA56" s="27">
        <v>171.09</v>
      </c>
      <c r="AB56" s="27">
        <v>182.71</v>
      </c>
      <c r="AC56" s="27">
        <v>184.874</v>
      </c>
      <c r="AD56" s="27">
        <v>190.5</v>
      </c>
      <c r="AE56" s="27">
        <v>196.643</v>
      </c>
      <c r="AF56" s="27">
        <v>220.61699999999999</v>
      </c>
      <c r="AG56" s="27">
        <v>230.77199999999999</v>
      </c>
      <c r="AH56" s="27">
        <v>238.21199999999999</v>
      </c>
      <c r="AI56" s="27">
        <v>256.34500000000003</v>
      </c>
      <c r="AJ56" s="27">
        <v>245.78</v>
      </c>
      <c r="AK56" s="27">
        <v>282.15600000000001</v>
      </c>
      <c r="AL56" s="27">
        <v>296.709</v>
      </c>
      <c r="AM56" s="27">
        <v>310.041</v>
      </c>
      <c r="AN56" s="27">
        <v>313.59399999999999</v>
      </c>
      <c r="AO56" s="27">
        <v>313.04199999999997</v>
      </c>
      <c r="AP56" s="27">
        <v>313.57299999999998</v>
      </c>
      <c r="AQ56" s="27">
        <v>313.33499999999998</v>
      </c>
      <c r="AR56" s="27">
        <v>314.82299999999998</v>
      </c>
      <c r="AS56" s="27">
        <v>364.65</v>
      </c>
      <c r="AT56" s="27">
        <v>370.68200000000002</v>
      </c>
      <c r="AU56" s="27">
        <v>387.18700000000001</v>
      </c>
      <c r="AV56" s="27">
        <v>380.53399999999999</v>
      </c>
      <c r="AW56" s="27">
        <v>386.459</v>
      </c>
    </row>
    <row r="57" spans="1:49" ht="15" x14ac:dyDescent="0.25">
      <c r="A57" s="26" t="s">
        <v>144</v>
      </c>
      <c r="B57" s="26" t="s">
        <v>145</v>
      </c>
      <c r="C57" s="29">
        <f>'[2]Apu2011 (à conserver)'!C71</f>
        <v>0</v>
      </c>
      <c r="D57" s="29">
        <f>'[2]Apu2011 (à conserver)'!D71</f>
        <v>0</v>
      </c>
      <c r="E57" s="29">
        <f>'[2]Apu2011 (à conserver)'!E71</f>
        <v>0</v>
      </c>
      <c r="F57" s="29">
        <f>'[2]Apu2011 (à conserver)'!F71</f>
        <v>0</v>
      </c>
      <c r="G57" s="29">
        <f>'[2]Apu2011 (à conserver)'!G71</f>
        <v>0</v>
      </c>
      <c r="H57" s="29">
        <f>'[2]Apu2011 (à conserver)'!H71</f>
        <v>0</v>
      </c>
      <c r="I57" s="29">
        <f>'[2]Apu2011 (à conserver)'!I71</f>
        <v>0</v>
      </c>
      <c r="J57" s="29">
        <f>'[2]Apu2011 (à conserver)'!J71</f>
        <v>0</v>
      </c>
      <c r="K57" s="29">
        <f>'[2]Apu2011 (à conserver)'!K71</f>
        <v>0</v>
      </c>
      <c r="L57" s="29">
        <f>'[2]Apu2011 (à conserver)'!L71</f>
        <v>0</v>
      </c>
      <c r="M57" s="29">
        <f>'[2]Apu2011 (à conserver)'!M71</f>
        <v>0</v>
      </c>
      <c r="N57" s="29">
        <f>'[2]Apu2011 (à conserver)'!N71</f>
        <v>0</v>
      </c>
      <c r="O57" s="29">
        <f>'[2]Apu2011 (à conserver)'!O71</f>
        <v>0</v>
      </c>
      <c r="P57" s="29">
        <f>'[2]Apu2011 (à conserver)'!P71</f>
        <v>0</v>
      </c>
      <c r="Q57" s="29">
        <f>'[2]Apu2011 (à conserver)'!Q71</f>
        <v>0</v>
      </c>
      <c r="R57" s="29">
        <f>'[2]Apu2011 (à conserver)'!R71</f>
        <v>0</v>
      </c>
      <c r="S57" s="29">
        <f>'[2]Apu2011 (à conserver)'!S71</f>
        <v>0</v>
      </c>
      <c r="T57" s="27">
        <v>0</v>
      </c>
      <c r="U57" s="27">
        <v>0</v>
      </c>
      <c r="V57" s="27">
        <v>0</v>
      </c>
      <c r="W57" s="27">
        <v>0</v>
      </c>
      <c r="X57" s="27">
        <v>0</v>
      </c>
      <c r="Y57" s="27">
        <v>0</v>
      </c>
      <c r="Z57" s="27">
        <v>0</v>
      </c>
      <c r="AA57" s="27">
        <v>0</v>
      </c>
      <c r="AB57" s="27">
        <v>0</v>
      </c>
      <c r="AC57" s="27">
        <v>0</v>
      </c>
      <c r="AD57" s="27">
        <v>0</v>
      </c>
      <c r="AE57" s="27">
        <v>0</v>
      </c>
      <c r="AF57" s="27">
        <v>0</v>
      </c>
      <c r="AG57" s="27">
        <v>0.05</v>
      </c>
      <c r="AH57" s="27">
        <v>0.05</v>
      </c>
      <c r="AI57" s="27">
        <v>0.05</v>
      </c>
      <c r="AJ57" s="27">
        <v>0.05</v>
      </c>
      <c r="AK57" s="27">
        <v>5.0999999999999997E-2</v>
      </c>
      <c r="AL57" s="27">
        <v>43.857999999999997</v>
      </c>
      <c r="AM57" s="27">
        <v>44.107999999999997</v>
      </c>
      <c r="AN57" s="27">
        <v>44.11</v>
      </c>
      <c r="AO57" s="27">
        <v>44.220999999999997</v>
      </c>
      <c r="AP57" s="27">
        <v>45.234000000000002</v>
      </c>
      <c r="AQ57" s="27">
        <v>48.656999999999996</v>
      </c>
      <c r="AR57" s="27">
        <v>48.088999999999999</v>
      </c>
      <c r="AS57" s="27">
        <v>12.285</v>
      </c>
      <c r="AT57" s="27">
        <v>30.905000000000001</v>
      </c>
      <c r="AU57" s="27">
        <v>31.597000000000001</v>
      </c>
      <c r="AV57" s="27">
        <v>32.296999999999997</v>
      </c>
      <c r="AW57" s="27">
        <v>32.697000000000003</v>
      </c>
    </row>
    <row r="58" spans="1:49" ht="15" x14ac:dyDescent="0.25">
      <c r="A58" s="26" t="s">
        <v>146</v>
      </c>
      <c r="B58" s="26" t="s">
        <v>147</v>
      </c>
      <c r="C58" s="29">
        <f>'[2]Apu2011 (à conserver)'!C72</f>
        <v>0</v>
      </c>
      <c r="D58" s="29">
        <f>'[2]Apu2011 (à conserver)'!D72</f>
        <v>0</v>
      </c>
      <c r="E58" s="29">
        <f>'[2]Apu2011 (à conserver)'!E72</f>
        <v>0</v>
      </c>
      <c r="F58" s="29">
        <f>'[2]Apu2011 (à conserver)'!F72</f>
        <v>0</v>
      </c>
      <c r="G58" s="29">
        <f>'[2]Apu2011 (à conserver)'!G72</f>
        <v>0</v>
      </c>
      <c r="H58" s="29">
        <f>'[2]Apu2011 (à conserver)'!H72</f>
        <v>0</v>
      </c>
      <c r="I58" s="29">
        <f>'[2]Apu2011 (à conserver)'!I72</f>
        <v>0</v>
      </c>
      <c r="J58" s="29">
        <f>'[2]Apu2011 (à conserver)'!J72</f>
        <v>0</v>
      </c>
      <c r="K58" s="29">
        <f>'[2]Apu2011 (à conserver)'!K72</f>
        <v>0</v>
      </c>
      <c r="L58" s="29">
        <f>'[2]Apu2011 (à conserver)'!L72</f>
        <v>0</v>
      </c>
      <c r="M58" s="29">
        <f>'[2]Apu2011 (à conserver)'!M72</f>
        <v>0</v>
      </c>
      <c r="N58" s="29">
        <f>'[2]Apu2011 (à conserver)'!N72</f>
        <v>0</v>
      </c>
      <c r="O58" s="29">
        <f>'[2]Apu2011 (à conserver)'!O72</f>
        <v>0</v>
      </c>
      <c r="P58" s="29">
        <f>'[2]Apu2011 (à conserver)'!P72</f>
        <v>0</v>
      </c>
      <c r="Q58" s="29">
        <f>'[2]Apu2011 (à conserver)'!Q72</f>
        <v>0</v>
      </c>
      <c r="R58" s="29">
        <f>'[2]Apu2011 (à conserver)'!R72</f>
        <v>0</v>
      </c>
      <c r="S58" s="29">
        <f>'[2]Apu2011 (à conserver)'!S72</f>
        <v>0</v>
      </c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</row>
    <row r="59" spans="1:49" ht="15" x14ac:dyDescent="0.25">
      <c r="A59" s="26" t="s">
        <v>148</v>
      </c>
      <c r="B59" s="26" t="s">
        <v>149</v>
      </c>
      <c r="C59" s="29">
        <f>'[2]Apu2011 (à conserver)'!C73</f>
        <v>0</v>
      </c>
      <c r="D59" s="29">
        <f>'[2]Apu2011 (à conserver)'!D73</f>
        <v>0</v>
      </c>
      <c r="E59" s="29">
        <f>'[2]Apu2011 (à conserver)'!E73</f>
        <v>0</v>
      </c>
      <c r="F59" s="29">
        <f>'[2]Apu2011 (à conserver)'!F73</f>
        <v>0</v>
      </c>
      <c r="G59" s="29">
        <f>'[2]Apu2011 (à conserver)'!G73</f>
        <v>0</v>
      </c>
      <c r="H59" s="29">
        <f>'[2]Apu2011 (à conserver)'!H73</f>
        <v>0</v>
      </c>
      <c r="I59" s="29">
        <f>'[2]Apu2011 (à conserver)'!I73</f>
        <v>0</v>
      </c>
      <c r="J59" s="29">
        <f>'[2]Apu2011 (à conserver)'!J73</f>
        <v>0</v>
      </c>
      <c r="K59" s="29">
        <f>'[2]Apu2011 (à conserver)'!K73</f>
        <v>0</v>
      </c>
      <c r="L59" s="29">
        <f>'[2]Apu2011 (à conserver)'!L73</f>
        <v>0</v>
      </c>
      <c r="M59" s="29">
        <f>'[2]Apu2011 (à conserver)'!M73</f>
        <v>0</v>
      </c>
      <c r="N59" s="29">
        <f>'[2]Apu2011 (à conserver)'!N73</f>
        <v>0</v>
      </c>
      <c r="O59" s="29">
        <f>'[2]Apu2011 (à conserver)'!O73</f>
        <v>0</v>
      </c>
      <c r="P59" s="29">
        <f>'[2]Apu2011 (à conserver)'!P73</f>
        <v>0</v>
      </c>
      <c r="Q59" s="29">
        <f>'[2]Apu2011 (à conserver)'!Q73</f>
        <v>0</v>
      </c>
      <c r="R59" s="29">
        <f>'[2]Apu2011 (à conserver)'!R73</f>
        <v>0</v>
      </c>
      <c r="S59" s="29">
        <f>'[2]Apu2011 (à conserver)'!S73</f>
        <v>0</v>
      </c>
      <c r="T59" s="27">
        <v>7.0000000000000001E-3</v>
      </c>
      <c r="U59" s="27">
        <v>1.2999999999999999E-2</v>
      </c>
      <c r="V59" s="27">
        <v>2.9000000000000001E-2</v>
      </c>
      <c r="W59" s="27">
        <v>4.2999999999999997E-2</v>
      </c>
      <c r="X59" s="27">
        <v>5.7000000000000002E-2</v>
      </c>
      <c r="Y59" s="27">
        <v>7.2999999999999995E-2</v>
      </c>
      <c r="Z59" s="27">
        <v>8.5000000000000006E-2</v>
      </c>
      <c r="AA59" s="27">
        <v>9.5000000000000001E-2</v>
      </c>
      <c r="AB59" s="27">
        <v>0.109</v>
      </c>
      <c r="AC59" s="27">
        <v>0.121</v>
      </c>
      <c r="AD59" s="27">
        <v>0.127</v>
      </c>
      <c r="AE59" s="27">
        <v>0.14499999999999999</v>
      </c>
      <c r="AF59" s="27">
        <v>0.17100000000000001</v>
      </c>
      <c r="AG59" s="27">
        <v>0.14699999999999999</v>
      </c>
      <c r="AH59" s="27">
        <v>0.14399999999999999</v>
      </c>
      <c r="AI59" s="27">
        <v>0.154</v>
      </c>
      <c r="AJ59" s="27">
        <v>0.16400000000000001</v>
      </c>
      <c r="AK59" s="27">
        <v>0.17599999999999999</v>
      </c>
      <c r="AL59" s="27">
        <v>0.17699999999999999</v>
      </c>
      <c r="AM59" s="27">
        <v>0.20300000000000001</v>
      </c>
      <c r="AN59" s="27">
        <v>0.26300000000000001</v>
      </c>
      <c r="AO59" s="27">
        <v>0.316</v>
      </c>
      <c r="AP59" s="27">
        <v>0.442</v>
      </c>
      <c r="AQ59" s="27">
        <v>0.35099999999999998</v>
      </c>
      <c r="AR59" s="27">
        <v>0.31</v>
      </c>
      <c r="AS59" s="27">
        <v>0.55500000000000005</v>
      </c>
      <c r="AT59" s="27">
        <v>0.60699999999999998</v>
      </c>
      <c r="AU59" s="27">
        <v>0.71799999999999997</v>
      </c>
      <c r="AV59" s="27">
        <v>0.77900000000000003</v>
      </c>
      <c r="AW59" s="27">
        <v>0.77900000000000003</v>
      </c>
    </row>
    <row r="60" spans="1:49" ht="12.75" x14ac:dyDescent="0.2">
      <c r="A60" s="26" t="s">
        <v>150</v>
      </c>
      <c r="B60" s="26" t="s">
        <v>151</v>
      </c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27">
        <v>0</v>
      </c>
      <c r="U60" s="27">
        <v>0</v>
      </c>
      <c r="V60" s="27">
        <v>0</v>
      </c>
      <c r="W60" s="27">
        <v>0.13400000000000001</v>
      </c>
      <c r="X60" s="27">
        <v>0</v>
      </c>
      <c r="Y60" s="27">
        <v>0</v>
      </c>
      <c r="Z60" s="27">
        <v>0</v>
      </c>
      <c r="AA60" s="27">
        <v>0.04</v>
      </c>
      <c r="AB60" s="27">
        <v>0.23899999999999999</v>
      </c>
      <c r="AC60" s="27">
        <v>0.92100000000000004</v>
      </c>
      <c r="AD60" s="27">
        <v>0</v>
      </c>
      <c r="AE60" s="27">
        <v>0.79800000000000004</v>
      </c>
      <c r="AF60" s="27">
        <v>1.8939999999999999</v>
      </c>
      <c r="AG60" s="27">
        <v>1.288</v>
      </c>
      <c r="AH60" s="27">
        <v>0.64700000000000002</v>
      </c>
      <c r="AI60" s="27">
        <v>0</v>
      </c>
      <c r="AJ60" s="27">
        <v>0</v>
      </c>
      <c r="AK60" s="27">
        <v>1.6E-2</v>
      </c>
      <c r="AL60" s="27">
        <v>1.4530000000000001</v>
      </c>
      <c r="AM60" s="27">
        <v>1.6E-2</v>
      </c>
      <c r="AN60" s="27">
        <v>1.6E-2</v>
      </c>
      <c r="AO60" s="27">
        <v>6.0000000000000001E-3</v>
      </c>
      <c r="AP60" s="27">
        <v>3.653</v>
      </c>
      <c r="AQ60" s="27">
        <v>0.878</v>
      </c>
      <c r="AR60" s="27">
        <v>0.95599999999999996</v>
      </c>
      <c r="AS60" s="27">
        <v>2.9660000000000002</v>
      </c>
      <c r="AT60" s="27">
        <v>0.57799999999999996</v>
      </c>
      <c r="AU60" s="27">
        <v>1.6919999999999999</v>
      </c>
      <c r="AV60" s="27">
        <v>2.383</v>
      </c>
      <c r="AW60" s="27">
        <v>1.38</v>
      </c>
    </row>
    <row r="61" spans="1:49" ht="15" x14ac:dyDescent="0.25">
      <c r="A61" s="26" t="s">
        <v>152</v>
      </c>
      <c r="B61" s="26" t="s">
        <v>153</v>
      </c>
      <c r="C61" s="29">
        <f>'[2]Apu2011 (à conserver)'!C74</f>
        <v>0</v>
      </c>
      <c r="D61" s="29">
        <f>'[2]Apu2011 (à conserver)'!D74</f>
        <v>0</v>
      </c>
      <c r="E61" s="29">
        <f>'[2]Apu2011 (à conserver)'!E74</f>
        <v>0</v>
      </c>
      <c r="F61" s="29">
        <f>'[2]Apu2011 (à conserver)'!F74</f>
        <v>0</v>
      </c>
      <c r="G61" s="29">
        <f>'[2]Apu2011 (à conserver)'!G74</f>
        <v>0</v>
      </c>
      <c r="H61" s="29">
        <f>'[2]Apu2011 (à conserver)'!H74</f>
        <v>0</v>
      </c>
      <c r="I61" s="29">
        <f>'[2]Apu2011 (à conserver)'!I74</f>
        <v>0</v>
      </c>
      <c r="J61" s="29">
        <f>'[2]Apu2011 (à conserver)'!J74</f>
        <v>0</v>
      </c>
      <c r="K61" s="29">
        <f>'[2]Apu2011 (à conserver)'!K74</f>
        <v>0</v>
      </c>
      <c r="L61" s="29">
        <f>'[2]Apu2011 (à conserver)'!L74</f>
        <v>0</v>
      </c>
      <c r="M61" s="29">
        <f>'[2]Apu2011 (à conserver)'!M74</f>
        <v>0</v>
      </c>
      <c r="N61" s="29">
        <f>'[2]Apu2011 (à conserver)'!N74</f>
        <v>0</v>
      </c>
      <c r="O61" s="29">
        <f>'[2]Apu2011 (à conserver)'!O74</f>
        <v>0</v>
      </c>
      <c r="P61" s="29">
        <f>'[2]Apu2011 (à conserver)'!P74</f>
        <v>0</v>
      </c>
      <c r="Q61" s="29">
        <f>'[2]Apu2011 (à conserver)'!Q74</f>
        <v>0</v>
      </c>
      <c r="R61" s="29">
        <f>'[2]Apu2011 (à conserver)'!R74</f>
        <v>0</v>
      </c>
      <c r="S61" s="29">
        <f>'[2]Apu2011 (à conserver)'!S74</f>
        <v>0</v>
      </c>
      <c r="T61" s="27">
        <v>159.61600000000001</v>
      </c>
      <c r="U61" s="27">
        <v>166.31399999999999</v>
      </c>
      <c r="V61" s="27">
        <v>188.667</v>
      </c>
      <c r="W61" s="27">
        <v>191.613</v>
      </c>
      <c r="X61" s="27">
        <v>202.154</v>
      </c>
      <c r="Y61" s="27">
        <v>211.47399999999999</v>
      </c>
      <c r="Z61" s="27">
        <v>214.541</v>
      </c>
      <c r="AA61" s="27">
        <v>237.124</v>
      </c>
      <c r="AB61" s="27">
        <v>249.24299999999999</v>
      </c>
      <c r="AC61" s="27">
        <v>233.011</v>
      </c>
      <c r="AD61" s="27">
        <v>245.642</v>
      </c>
      <c r="AE61" s="27">
        <v>266.83800000000002</v>
      </c>
      <c r="AF61" s="27">
        <v>282.98899999999998</v>
      </c>
      <c r="AG61" s="27">
        <v>286.39800000000002</v>
      </c>
      <c r="AH61" s="27">
        <v>271.26600000000002</v>
      </c>
      <c r="AI61" s="27">
        <v>310.27300000000002</v>
      </c>
      <c r="AJ61" s="27">
        <v>273.33199999999999</v>
      </c>
      <c r="AK61" s="27">
        <v>299.25900000000001</v>
      </c>
      <c r="AL61" s="27">
        <v>326.959</v>
      </c>
      <c r="AM61" s="27">
        <v>356.17899999999997</v>
      </c>
      <c r="AN61" s="27">
        <v>381.096</v>
      </c>
      <c r="AO61" s="27">
        <v>385.697</v>
      </c>
      <c r="AP61" s="27">
        <v>435.67399999999998</v>
      </c>
      <c r="AQ61" s="27">
        <v>423.77</v>
      </c>
      <c r="AR61" s="27">
        <v>368.517</v>
      </c>
      <c r="AS61" s="27">
        <v>424.33100000000002</v>
      </c>
      <c r="AT61" s="27">
        <v>426.32499999999999</v>
      </c>
      <c r="AU61" s="27">
        <v>416.26600000000002</v>
      </c>
      <c r="AV61" s="27">
        <v>421.76299999999998</v>
      </c>
      <c r="AW61" s="27">
        <v>427.34100000000001</v>
      </c>
    </row>
    <row r="62" spans="1:49" ht="15" x14ac:dyDescent="0.25">
      <c r="A62" s="19"/>
      <c r="B62" s="20" t="s">
        <v>71</v>
      </c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</row>
    <row r="63" spans="1:49" s="42" customFormat="1" ht="15" x14ac:dyDescent="0.25">
      <c r="A63" s="39" t="s">
        <v>157</v>
      </c>
      <c r="B63" s="39" t="s">
        <v>66</v>
      </c>
      <c r="C63" s="40">
        <f>C49-C52</f>
        <v>206.39600000000002</v>
      </c>
      <c r="D63" s="40">
        <f t="shared" ref="D63:S63" si="1">D49-D52</f>
        <v>255.48699999999997</v>
      </c>
      <c r="E63" s="40">
        <f t="shared" si="1"/>
        <v>315.98599999999999</v>
      </c>
      <c r="F63" s="40">
        <f t="shared" si="1"/>
        <v>352.20800000000003</v>
      </c>
      <c r="G63" s="40">
        <f t="shared" si="1"/>
        <v>392.14500000000004</v>
      </c>
      <c r="H63" s="40">
        <f t="shared" si="1"/>
        <v>425.23099999999999</v>
      </c>
      <c r="I63" s="40">
        <f t="shared" si="1"/>
        <v>444.57699999999994</v>
      </c>
      <c r="J63" s="40">
        <f t="shared" si="1"/>
        <v>447.22</v>
      </c>
      <c r="K63" s="40">
        <f t="shared" si="1"/>
        <v>447.49399999999991</v>
      </c>
      <c r="L63" s="40">
        <f t="shared" si="1"/>
        <v>467.86299999999994</v>
      </c>
      <c r="M63" s="40">
        <f t="shared" si="1"/>
        <v>489.13200000000001</v>
      </c>
      <c r="N63" s="40">
        <f t="shared" si="1"/>
        <v>514.47899999999993</v>
      </c>
      <c r="O63" s="40">
        <f t="shared" si="1"/>
        <v>527.94700000000012</v>
      </c>
      <c r="P63" s="40">
        <f t="shared" si="1"/>
        <v>534.74099999999999</v>
      </c>
      <c r="Q63" s="40">
        <f t="shared" si="1"/>
        <v>521.48399999999992</v>
      </c>
      <c r="R63" s="40">
        <f t="shared" si="1"/>
        <v>446.7120000000001</v>
      </c>
      <c r="S63" s="40">
        <f t="shared" si="1"/>
        <v>440.38200000000006</v>
      </c>
      <c r="T63" s="41">
        <v>422.37900000000002</v>
      </c>
      <c r="U63" s="41">
        <v>366.709</v>
      </c>
      <c r="V63" s="41">
        <v>358.827</v>
      </c>
      <c r="W63" s="41">
        <v>336.178</v>
      </c>
      <c r="X63" s="41">
        <v>471.89100000000002</v>
      </c>
      <c r="Y63" s="41">
        <v>484.80700000000002</v>
      </c>
      <c r="Z63" s="41">
        <v>483.79300000000001</v>
      </c>
      <c r="AA63" s="41">
        <v>487.286</v>
      </c>
      <c r="AB63" s="41">
        <v>563.23500000000001</v>
      </c>
      <c r="AC63" s="41">
        <v>658.14400000000001</v>
      </c>
      <c r="AD63" s="41">
        <v>847.15200000000004</v>
      </c>
      <c r="AE63" s="41">
        <v>1034.568</v>
      </c>
      <c r="AF63" s="41">
        <v>1156.347</v>
      </c>
      <c r="AG63" s="41">
        <v>942.63300000000004</v>
      </c>
      <c r="AH63" s="41">
        <v>872.42200000000003</v>
      </c>
      <c r="AI63" s="41">
        <v>886.35699999999997</v>
      </c>
      <c r="AJ63" s="41">
        <v>864.02700000000004</v>
      </c>
      <c r="AK63" s="41">
        <v>725.029</v>
      </c>
      <c r="AL63" s="41">
        <v>679.93200000000002</v>
      </c>
      <c r="AM63" s="41">
        <v>437.916</v>
      </c>
      <c r="AN63" s="41">
        <v>375.83</v>
      </c>
      <c r="AO63" s="41">
        <v>332.31400000000002</v>
      </c>
      <c r="AP63" s="41">
        <v>408.70699999999999</v>
      </c>
      <c r="AQ63" s="41">
        <v>466.30900000000003</v>
      </c>
      <c r="AR63" s="41">
        <v>519.69299999999998</v>
      </c>
      <c r="AS63" s="41">
        <v>414.005</v>
      </c>
      <c r="AT63" s="41">
        <v>659.25099999999998</v>
      </c>
      <c r="AU63" s="41">
        <v>949.78499999999997</v>
      </c>
      <c r="AV63" s="41">
        <v>711.43100000000004</v>
      </c>
      <c r="AW63" s="41">
        <v>632.57399999999996</v>
      </c>
    </row>
    <row r="65" spans="1:50" x14ac:dyDescent="0.2">
      <c r="A65" s="43" t="s">
        <v>158</v>
      </c>
    </row>
    <row r="68" spans="1:50" x14ac:dyDescent="0.2">
      <c r="B68" s="44" t="s">
        <v>159</v>
      </c>
      <c r="C68" s="45">
        <f>C52/C87*100</f>
        <v>33.992977698979679</v>
      </c>
      <c r="D68" s="45">
        <f t="shared" ref="D68:AW68" si="2">D52/D87*100</f>
        <v>34.218778121680856</v>
      </c>
      <c r="E68" s="45">
        <f t="shared" si="2"/>
        <v>33.853728968119157</v>
      </c>
      <c r="F68" s="45">
        <f t="shared" si="2"/>
        <v>33.54124150502269</v>
      </c>
      <c r="G68" s="45">
        <f t="shared" si="2"/>
        <v>37.509991350899696</v>
      </c>
      <c r="H68" s="45">
        <f t="shared" si="2"/>
        <v>37.713956870338826</v>
      </c>
      <c r="I68" s="45">
        <f t="shared" si="2"/>
        <v>39.191596307087046</v>
      </c>
      <c r="J68" s="45">
        <f t="shared" si="2"/>
        <v>41.545632705117377</v>
      </c>
      <c r="K68" s="45">
        <f t="shared" si="2"/>
        <v>43.303945613941693</v>
      </c>
      <c r="L68" s="45">
        <f t="shared" si="2"/>
        <v>44.605955786368327</v>
      </c>
      <c r="M68" s="45">
        <f t="shared" si="2"/>
        <v>43.992317522084946</v>
      </c>
      <c r="N68" s="45">
        <f t="shared" si="2"/>
        <v>44.168274539784242</v>
      </c>
      <c r="O68" s="45">
        <f t="shared" si="2"/>
        <v>44.617160372614286</v>
      </c>
      <c r="P68" s="45">
        <f t="shared" si="2"/>
        <v>46.181451802817236</v>
      </c>
      <c r="Q68" s="45">
        <f t="shared" si="2"/>
        <v>50.505145979608692</v>
      </c>
      <c r="R68" s="45">
        <f t="shared" si="2"/>
        <v>59.519191709132315</v>
      </c>
      <c r="S68" s="45">
        <f t="shared" si="2"/>
        <v>60.173833719819946</v>
      </c>
      <c r="T68" s="45">
        <f t="shared" si="2"/>
        <v>79.790114038368714</v>
      </c>
      <c r="U68" s="45">
        <f t="shared" si="2"/>
        <v>83.888437128600927</v>
      </c>
      <c r="V68" s="45">
        <f t="shared" si="2"/>
        <v>86.032927828768464</v>
      </c>
      <c r="W68" s="45">
        <f t="shared" si="2"/>
        <v>86.618540344851667</v>
      </c>
      <c r="X68" s="45">
        <f t="shared" si="2"/>
        <v>83.549343868894198</v>
      </c>
      <c r="Y68" s="45">
        <f t="shared" si="2"/>
        <v>80.937240629052795</v>
      </c>
      <c r="Z68" s="45">
        <f t="shared" si="2"/>
        <v>80.751612180088387</v>
      </c>
      <c r="AA68" s="45">
        <f t="shared" si="2"/>
        <v>85.025058131062593</v>
      </c>
      <c r="AB68" s="45">
        <f t="shared" si="2"/>
        <v>88.248691836901997</v>
      </c>
      <c r="AC68" s="45">
        <f t="shared" si="2"/>
        <v>89.436462772417798</v>
      </c>
      <c r="AD68" s="45">
        <f t="shared" si="2"/>
        <v>91.270612378323406</v>
      </c>
      <c r="AE68" s="45">
        <f t="shared" si="2"/>
        <v>86.959357450429877</v>
      </c>
      <c r="AF68" s="45">
        <f t="shared" si="2"/>
        <v>86.282816857218933</v>
      </c>
      <c r="AG68" s="45">
        <f t="shared" si="2"/>
        <v>93.358190954773875</v>
      </c>
      <c r="AH68" s="45">
        <f t="shared" si="2"/>
        <v>106.72762211753037</v>
      </c>
      <c r="AI68" s="45">
        <f t="shared" si="2"/>
        <v>112.80988940796313</v>
      </c>
      <c r="AJ68" s="45">
        <f t="shared" si="2"/>
        <v>112.65650602941311</v>
      </c>
      <c r="AK68" s="45">
        <f t="shared" si="2"/>
        <v>122.10146402290492</v>
      </c>
      <c r="AL68" s="45">
        <f t="shared" si="2"/>
        <v>125.13860906113703</v>
      </c>
      <c r="AM68" s="45">
        <f t="shared" si="2"/>
        <v>133.92342504850879</v>
      </c>
      <c r="AN68" s="45">
        <f t="shared" si="2"/>
        <v>134.81772070707666</v>
      </c>
      <c r="AO68" s="45">
        <f t="shared" si="2"/>
        <v>137.17850775533321</v>
      </c>
      <c r="AP68" s="45">
        <f t="shared" si="2"/>
        <v>137.7251022284515</v>
      </c>
      <c r="AQ68" s="45">
        <f t="shared" si="2"/>
        <v>135.38813337901632</v>
      </c>
      <c r="AR68" s="45">
        <f t="shared" si="2"/>
        <v>134.9501502133659</v>
      </c>
      <c r="AS68" s="45">
        <f t="shared" si="2"/>
        <v>160.30489898528043</v>
      </c>
      <c r="AT68" s="45">
        <f t="shared" si="2"/>
        <v>152.98476696721266</v>
      </c>
      <c r="AU68" s="45">
        <f t="shared" si="2"/>
        <v>131.10606379735924</v>
      </c>
      <c r="AV68" s="45">
        <f t="shared" si="2"/>
        <v>130.53200695408029</v>
      </c>
      <c r="AW68" s="45">
        <f t="shared" si="2"/>
        <v>130.64430288708516</v>
      </c>
    </row>
    <row r="69" spans="1:50" x14ac:dyDescent="0.2">
      <c r="B69" s="44" t="s">
        <v>160</v>
      </c>
    </row>
    <row r="70" spans="1:50" x14ac:dyDescent="0.2">
      <c r="B70" s="46" t="s">
        <v>161</v>
      </c>
      <c r="C70" s="45">
        <f>C38/C87*100</f>
        <v>27.858603767244322</v>
      </c>
      <c r="D70" s="45">
        <f t="shared" ref="D70:AW70" si="3">D38/D87*100</f>
        <v>30.61464013120705</v>
      </c>
      <c r="E70" s="45">
        <f t="shared" si="3"/>
        <v>33.233947824843099</v>
      </c>
      <c r="F70" s="45">
        <f t="shared" si="3"/>
        <v>29.210833944245213</v>
      </c>
      <c r="G70" s="45">
        <f t="shared" si="3"/>
        <v>32.049318861771489</v>
      </c>
      <c r="H70" s="45">
        <f t="shared" si="3"/>
        <v>30.805589902713294</v>
      </c>
      <c r="I70" s="45">
        <f t="shared" si="3"/>
        <v>31.229217357491475</v>
      </c>
      <c r="J70" s="45">
        <f t="shared" si="3"/>
        <v>31.045928202747398</v>
      </c>
      <c r="K70" s="45">
        <f t="shared" si="3"/>
        <v>30.041339248019394</v>
      </c>
      <c r="L70" s="45">
        <f t="shared" si="3"/>
        <v>30.9224447093974</v>
      </c>
      <c r="M70" s="45">
        <f t="shared" si="3"/>
        <v>29.202567071888691</v>
      </c>
      <c r="N70" s="45">
        <f t="shared" si="3"/>
        <v>28.70923182092136</v>
      </c>
      <c r="O70" s="45">
        <f t="shared" si="3"/>
        <v>27.388682679182935</v>
      </c>
      <c r="P70" s="45">
        <f t="shared" si="3"/>
        <v>27.433223775041949</v>
      </c>
      <c r="Q70" s="45">
        <f t="shared" si="3"/>
        <v>29.873878468921699</v>
      </c>
      <c r="R70" s="45">
        <f t="shared" si="3"/>
        <v>31.246106275868215</v>
      </c>
      <c r="S70" s="45">
        <f t="shared" si="3"/>
        <v>30.392084981585043</v>
      </c>
      <c r="T70" s="45">
        <f t="shared" si="3"/>
        <v>48.466389081580026</v>
      </c>
      <c r="U70" s="45">
        <f t="shared" si="3"/>
        <v>47.14284339529133</v>
      </c>
      <c r="V70" s="45">
        <f t="shared" si="3"/>
        <v>49.001487978698407</v>
      </c>
      <c r="W70" s="45">
        <f t="shared" si="3"/>
        <v>47.778608025741313</v>
      </c>
      <c r="X70" s="45">
        <f t="shared" si="3"/>
        <v>51.619899824248037</v>
      </c>
      <c r="Y70" s="45">
        <f t="shared" si="3"/>
        <v>47.56463617318294</v>
      </c>
      <c r="Z70" s="45">
        <f t="shared" si="3"/>
        <v>44.504732133345442</v>
      </c>
      <c r="AA70" s="45">
        <f t="shared" si="3"/>
        <v>44.61094954793991</v>
      </c>
      <c r="AB70" s="45">
        <f t="shared" si="3"/>
        <v>46.428956680985721</v>
      </c>
      <c r="AC70" s="45">
        <f t="shared" si="3"/>
        <v>45.928914904003761</v>
      </c>
      <c r="AD70" s="45">
        <f t="shared" si="3"/>
        <v>50.108793858056075</v>
      </c>
      <c r="AE70" s="45">
        <f t="shared" si="3"/>
        <v>50.149971208344866</v>
      </c>
      <c r="AF70" s="45">
        <f t="shared" si="3"/>
        <v>52.007765202727107</v>
      </c>
      <c r="AG70" s="45">
        <f t="shared" si="3"/>
        <v>50.619296482412054</v>
      </c>
      <c r="AH70" s="45">
        <f t="shared" si="3"/>
        <v>56.825874039176796</v>
      </c>
      <c r="AI70" s="45">
        <f t="shared" si="3"/>
        <v>57.029670728805279</v>
      </c>
      <c r="AJ70" s="45">
        <f t="shared" si="3"/>
        <v>53.091034997121909</v>
      </c>
      <c r="AK70" s="45">
        <f t="shared" si="3"/>
        <v>55.849363617165658</v>
      </c>
      <c r="AL70" s="45">
        <f t="shared" si="3"/>
        <v>58.13449842290337</v>
      </c>
      <c r="AM70" s="45">
        <f t="shared" si="3"/>
        <v>58.630851642241623</v>
      </c>
      <c r="AN70" s="45">
        <f t="shared" si="3"/>
        <v>58.656120054401697</v>
      </c>
      <c r="AO70" s="45">
        <f t="shared" si="3"/>
        <v>57.822386134359462</v>
      </c>
      <c r="AP70" s="45">
        <f t="shared" si="3"/>
        <v>60.060104351347334</v>
      </c>
      <c r="AQ70" s="45">
        <f t="shared" si="3"/>
        <v>58.706067812052751</v>
      </c>
      <c r="AR70" s="45">
        <f t="shared" si="3"/>
        <v>58.544112404906322</v>
      </c>
      <c r="AS70" s="45">
        <f t="shared" si="3"/>
        <v>69.781898272681957</v>
      </c>
      <c r="AT70" s="45">
        <f t="shared" si="3"/>
        <v>70.41268656537892</v>
      </c>
      <c r="AU70" s="45">
        <f t="shared" si="3"/>
        <v>59.399049810531068</v>
      </c>
      <c r="AV70" s="45">
        <f t="shared" si="3"/>
        <v>56.371814039911669</v>
      </c>
      <c r="AW70" s="45">
        <f t="shared" si="3"/>
        <v>55.692523716565631</v>
      </c>
      <c r="AX70" s="45"/>
    </row>
    <row r="71" spans="1:50" x14ac:dyDescent="0.2">
      <c r="B71" s="46"/>
    </row>
    <row r="72" spans="1:50" x14ac:dyDescent="0.2">
      <c r="B72" s="46" t="s">
        <v>162</v>
      </c>
      <c r="C72" s="45">
        <f>C68-C70</f>
        <v>6.1343739317353574</v>
      </c>
      <c r="D72" s="45">
        <f t="shared" ref="D72:AW72" si="4">D68-D70</f>
        <v>3.6041379904738058</v>
      </c>
      <c r="E72" s="45">
        <f t="shared" si="4"/>
        <v>0.61978114327605738</v>
      </c>
      <c r="F72" s="45">
        <f t="shared" si="4"/>
        <v>4.330407560777477</v>
      </c>
      <c r="G72" s="45">
        <f t="shared" si="4"/>
        <v>5.460672489128207</v>
      </c>
      <c r="H72" s="45">
        <f t="shared" si="4"/>
        <v>6.9083669676255326</v>
      </c>
      <c r="I72" s="45">
        <f t="shared" si="4"/>
        <v>7.9623789495955712</v>
      </c>
      <c r="J72" s="45">
        <f t="shared" si="4"/>
        <v>10.49970450236998</v>
      </c>
      <c r="K72" s="45">
        <f t="shared" si="4"/>
        <v>13.262606365922299</v>
      </c>
      <c r="L72" s="45">
        <f t="shared" si="4"/>
        <v>13.683511076970927</v>
      </c>
      <c r="M72" s="45">
        <f t="shared" si="4"/>
        <v>14.789750450196255</v>
      </c>
      <c r="N72" s="45">
        <f t="shared" si="4"/>
        <v>15.459042718862882</v>
      </c>
      <c r="O72" s="45">
        <f t="shared" si="4"/>
        <v>17.228477693431351</v>
      </c>
      <c r="P72" s="45">
        <f t="shared" si="4"/>
        <v>18.748228027775287</v>
      </c>
      <c r="Q72" s="45">
        <f t="shared" si="4"/>
        <v>20.631267510686992</v>
      </c>
      <c r="R72" s="45">
        <f t="shared" si="4"/>
        <v>28.2730854332641</v>
      </c>
      <c r="S72" s="45">
        <f t="shared" si="4"/>
        <v>29.781748738234903</v>
      </c>
      <c r="T72" s="45">
        <f t="shared" si="4"/>
        <v>31.323724956788688</v>
      </c>
      <c r="U72" s="45">
        <f t="shared" si="4"/>
        <v>36.745593733309597</v>
      </c>
      <c r="V72" s="45">
        <f t="shared" si="4"/>
        <v>37.031439850070058</v>
      </c>
      <c r="W72" s="45">
        <f t="shared" si="4"/>
        <v>38.839932319110353</v>
      </c>
      <c r="X72" s="45">
        <f t="shared" si="4"/>
        <v>31.929444044646161</v>
      </c>
      <c r="Y72" s="45">
        <f t="shared" si="4"/>
        <v>33.372604455869855</v>
      </c>
      <c r="Z72" s="45">
        <f t="shared" si="4"/>
        <v>36.246880046742945</v>
      </c>
      <c r="AA72" s="45">
        <f t="shared" si="4"/>
        <v>40.414108583122683</v>
      </c>
      <c r="AB72" s="45">
        <f t="shared" si="4"/>
        <v>41.819735155916277</v>
      </c>
      <c r="AC72" s="45">
        <f t="shared" si="4"/>
        <v>43.507547868414036</v>
      </c>
      <c r="AD72" s="45">
        <f t="shared" si="4"/>
        <v>41.161818520267332</v>
      </c>
      <c r="AE72" s="45">
        <f t="shared" si="4"/>
        <v>36.809386242085012</v>
      </c>
      <c r="AF72" s="45">
        <f t="shared" si="4"/>
        <v>34.275051654491826</v>
      </c>
      <c r="AG72" s="45">
        <f t="shared" si="4"/>
        <v>42.738894472361821</v>
      </c>
      <c r="AH72" s="45">
        <f t="shared" si="4"/>
        <v>49.901748078353577</v>
      </c>
      <c r="AI72" s="45">
        <f t="shared" si="4"/>
        <v>55.780218679157848</v>
      </c>
      <c r="AJ72" s="45">
        <f t="shared" si="4"/>
        <v>59.5654710322912</v>
      </c>
      <c r="AK72" s="45">
        <f t="shared" si="4"/>
        <v>66.25210040573927</v>
      </c>
      <c r="AL72" s="45">
        <f t="shared" si="4"/>
        <v>67.004110638233669</v>
      </c>
      <c r="AM72" s="45">
        <f t="shared" si="4"/>
        <v>75.292573406267167</v>
      </c>
      <c r="AN72" s="45">
        <f t="shared" si="4"/>
        <v>76.161600652674963</v>
      </c>
      <c r="AO72" s="45">
        <f t="shared" si="4"/>
        <v>79.356121620973752</v>
      </c>
      <c r="AP72" s="45">
        <f t="shared" si="4"/>
        <v>77.66499787710417</v>
      </c>
      <c r="AQ72" s="45">
        <f t="shared" si="4"/>
        <v>76.682065566963573</v>
      </c>
      <c r="AR72" s="45">
        <f t="shared" si="4"/>
        <v>76.406037808459587</v>
      </c>
      <c r="AS72" s="45">
        <f t="shared" si="4"/>
        <v>90.523000712598474</v>
      </c>
      <c r="AT72" s="45">
        <f t="shared" si="4"/>
        <v>82.572080401833745</v>
      </c>
      <c r="AU72" s="45">
        <f t="shared" si="4"/>
        <v>71.707013986828173</v>
      </c>
      <c r="AV72" s="45">
        <f t="shared" si="4"/>
        <v>74.160192914168618</v>
      </c>
      <c r="AW72" s="45">
        <f t="shared" si="4"/>
        <v>74.951779170519529</v>
      </c>
    </row>
    <row r="73" spans="1:50" x14ac:dyDescent="0.2">
      <c r="B73" s="46"/>
    </row>
    <row r="74" spans="1:50" x14ac:dyDescent="0.2">
      <c r="B74" s="46" t="s">
        <v>163</v>
      </c>
      <c r="C74" s="45">
        <f>C6/C87*100</f>
        <v>65.927065408214702</v>
      </c>
      <c r="D74" s="45">
        <f t="shared" ref="D74:AW74" si="5">D6/D87*100</f>
        <v>68.367846161255898</v>
      </c>
      <c r="E74" s="45">
        <f t="shared" si="5"/>
        <v>71.244434709532072</v>
      </c>
      <c r="F74" s="45">
        <f t="shared" si="5"/>
        <v>74.114640090348914</v>
      </c>
      <c r="G74" s="45">
        <f t="shared" si="5"/>
        <v>73.159303997748822</v>
      </c>
      <c r="H74" s="45">
        <f t="shared" si="5"/>
        <v>73.046372551306874</v>
      </c>
      <c r="I74" s="45">
        <f t="shared" si="5"/>
        <v>71.518594657341936</v>
      </c>
      <c r="J74" s="45">
        <f t="shared" si="5"/>
        <v>70.162210188865004</v>
      </c>
      <c r="K74" s="45">
        <f t="shared" si="5"/>
        <v>68.665617606384487</v>
      </c>
      <c r="L74" s="45">
        <f t="shared" si="5"/>
        <v>68.804813451651043</v>
      </c>
      <c r="M74" s="45">
        <f t="shared" si="5"/>
        <v>68.075992474396287</v>
      </c>
      <c r="N74" s="45">
        <f t="shared" si="5"/>
        <v>67.485266219293678</v>
      </c>
      <c r="O74" s="45">
        <f t="shared" si="5"/>
        <v>67.799324696472624</v>
      </c>
      <c r="P74" s="45">
        <f t="shared" si="5"/>
        <v>68.131743306677947</v>
      </c>
      <c r="Q74" s="45">
        <f t="shared" si="5"/>
        <v>67.131805203583198</v>
      </c>
      <c r="R74" s="45">
        <f t="shared" si="5"/>
        <v>67.636554612592619</v>
      </c>
      <c r="S74" s="45">
        <f t="shared" si="5"/>
        <v>67.326251534579185</v>
      </c>
      <c r="T74" s="45">
        <f t="shared" si="5"/>
        <v>66.121822175280656</v>
      </c>
      <c r="U74" s="45">
        <f t="shared" si="5"/>
        <v>66.153504403459905</v>
      </c>
      <c r="V74" s="45">
        <f t="shared" si="5"/>
        <v>64.854703028451482</v>
      </c>
      <c r="W74" s="45">
        <f t="shared" si="5"/>
        <v>63.810035964757219</v>
      </c>
      <c r="X74" s="45">
        <f t="shared" si="5"/>
        <v>65.753167405895297</v>
      </c>
      <c r="Y74" s="45">
        <f t="shared" si="5"/>
        <v>66.273955441301325</v>
      </c>
      <c r="Z74" s="45">
        <f t="shared" si="5"/>
        <v>67.865870276608078</v>
      </c>
      <c r="AA74" s="45">
        <f t="shared" si="5"/>
        <v>71.287626795410347</v>
      </c>
      <c r="AB74" s="45">
        <f t="shared" si="5"/>
        <v>76.537758126822624</v>
      </c>
      <c r="AC74" s="45">
        <f t="shared" si="5"/>
        <v>82.310737287955718</v>
      </c>
      <c r="AD74" s="45">
        <f t="shared" si="5"/>
        <v>89.239509933895107</v>
      </c>
      <c r="AE74" s="45">
        <f t="shared" si="5"/>
        <v>92.852519012513952</v>
      </c>
      <c r="AF74" s="45">
        <f t="shared" si="5"/>
        <v>93.945897467123814</v>
      </c>
      <c r="AG74" s="45">
        <f t="shared" si="5"/>
        <v>90.107336683417088</v>
      </c>
      <c r="AH74" s="45">
        <f t="shared" si="5"/>
        <v>94.968644102818416</v>
      </c>
      <c r="AI74" s="45">
        <f t="shared" si="5"/>
        <v>100.18521348145735</v>
      </c>
      <c r="AJ74" s="45">
        <f t="shared" si="5"/>
        <v>101.46493377513951</v>
      </c>
      <c r="AK74" s="45">
        <f t="shared" si="5"/>
        <v>100.97098722541492</v>
      </c>
      <c r="AL74" s="45">
        <f t="shared" si="5"/>
        <v>99.071003305111617</v>
      </c>
      <c r="AM74" s="45">
        <f t="shared" si="5"/>
        <v>95.625409463475748</v>
      </c>
      <c r="AN74" s="45">
        <f t="shared" si="5"/>
        <v>93.233902758333102</v>
      </c>
      <c r="AO74" s="45">
        <f t="shared" si="5"/>
        <v>94.24594915627118</v>
      </c>
      <c r="AP74" s="45">
        <f t="shared" si="5"/>
        <v>95.499417240008526</v>
      </c>
      <c r="AQ74" s="45">
        <f t="shared" si="5"/>
        <v>96.479820732515549</v>
      </c>
      <c r="AR74" s="45">
        <f t="shared" si="5"/>
        <v>97.773174733893939</v>
      </c>
      <c r="AS74" s="45">
        <f t="shared" si="5"/>
        <v>108.38135752602366</v>
      </c>
      <c r="AT74" s="45">
        <f t="shared" si="5"/>
        <v>108.856936440384</v>
      </c>
      <c r="AU74" s="45">
        <f t="shared" si="5"/>
        <v>107.4939798349433</v>
      </c>
      <c r="AV74" s="45">
        <f t="shared" si="5"/>
        <v>99.32981714052012</v>
      </c>
      <c r="AW74" s="45">
        <f t="shared" si="5"/>
        <v>96.616014247063248</v>
      </c>
    </row>
    <row r="75" spans="1:50" x14ac:dyDescent="0.2">
      <c r="B75" s="46"/>
    </row>
    <row r="76" spans="1:50" s="25" customFormat="1" x14ac:dyDescent="0.2">
      <c r="B76" s="47" t="s">
        <v>164</v>
      </c>
      <c r="C76" s="48">
        <f>C63/C87*100</f>
        <v>59.792691476479355</v>
      </c>
      <c r="D76" s="48">
        <f t="shared" ref="D76:AW76" si="6">D63/D87*100</f>
        <v>64.763708170782081</v>
      </c>
      <c r="E76" s="48">
        <f t="shared" si="6"/>
        <v>70.624653566256015</v>
      </c>
      <c r="F76" s="48">
        <f t="shared" si="6"/>
        <v>69.78423252957144</v>
      </c>
      <c r="G76" s="48">
        <f t="shared" si="6"/>
        <v>67.698631508620622</v>
      </c>
      <c r="H76" s="48">
        <f t="shared" si="6"/>
        <v>66.138005583681334</v>
      </c>
      <c r="I76" s="48">
        <f t="shared" si="6"/>
        <v>63.556215707746368</v>
      </c>
      <c r="J76" s="48">
        <f t="shared" si="6"/>
        <v>59.662505686495024</v>
      </c>
      <c r="K76" s="48">
        <f t="shared" si="6"/>
        <v>55.403011240462185</v>
      </c>
      <c r="L76" s="48">
        <f t="shared" si="6"/>
        <v>55.121302374680127</v>
      </c>
      <c r="M76" s="48">
        <f t="shared" si="6"/>
        <v>53.286242024200028</v>
      </c>
      <c r="N76" s="48">
        <f t="shared" si="6"/>
        <v>52.026223500430781</v>
      </c>
      <c r="O76" s="48">
        <f t="shared" si="6"/>
        <v>50.570847003041273</v>
      </c>
      <c r="P76" s="48">
        <f t="shared" si="6"/>
        <v>49.383515278902649</v>
      </c>
      <c r="Q76" s="48">
        <f t="shared" si="6"/>
        <v>46.500537692896202</v>
      </c>
      <c r="R76" s="48">
        <f t="shared" si="6"/>
        <v>39.363469179328533</v>
      </c>
      <c r="S76" s="48">
        <f t="shared" si="6"/>
        <v>37.544502796344297</v>
      </c>
      <c r="T76" s="48">
        <f t="shared" si="6"/>
        <v>34.798014832732193</v>
      </c>
      <c r="U76" s="48">
        <f t="shared" si="6"/>
        <v>29.407910670150301</v>
      </c>
      <c r="V76" s="48">
        <f t="shared" si="6"/>
        <v>27.823185639105848</v>
      </c>
      <c r="W76" s="48">
        <f t="shared" si="6"/>
        <v>24.970177922303645</v>
      </c>
      <c r="X76" s="48">
        <f t="shared" si="6"/>
        <v>33.823723361249129</v>
      </c>
      <c r="Y76" s="48">
        <f t="shared" si="6"/>
        <v>32.901350985431456</v>
      </c>
      <c r="Z76" s="48">
        <f t="shared" si="6"/>
        <v>31.618990229865151</v>
      </c>
      <c r="AA76" s="48">
        <f t="shared" si="6"/>
        <v>30.873518212287671</v>
      </c>
      <c r="AB76" s="48">
        <f t="shared" si="6"/>
        <v>34.718022970906354</v>
      </c>
      <c r="AC76" s="48">
        <f t="shared" si="6"/>
        <v>38.803189419541681</v>
      </c>
      <c r="AD76" s="48">
        <f t="shared" si="6"/>
        <v>48.077691413627782</v>
      </c>
      <c r="AE76" s="48">
        <f t="shared" si="6"/>
        <v>56.04313277042894</v>
      </c>
      <c r="AF76" s="48">
        <f t="shared" si="6"/>
        <v>59.670845812631981</v>
      </c>
      <c r="AG76" s="48">
        <f t="shared" si="6"/>
        <v>47.368492462311565</v>
      </c>
      <c r="AH76" s="48">
        <f t="shared" si="6"/>
        <v>45.066844367303091</v>
      </c>
      <c r="AI76" s="48">
        <f t="shared" si="6"/>
        <v>44.404994802299505</v>
      </c>
      <c r="AJ76" s="48">
        <f t="shared" si="6"/>
        <v>41.899511236137585</v>
      </c>
      <c r="AK76" s="48">
        <f t="shared" si="6"/>
        <v>34.718838933537391</v>
      </c>
      <c r="AL76" s="48">
        <f t="shared" si="6"/>
        <v>32.066939828858608</v>
      </c>
      <c r="AM76" s="48">
        <f t="shared" si="6"/>
        <v>20.33288248821929</v>
      </c>
      <c r="AN76" s="48">
        <f t="shared" si="6"/>
        <v>17.072302105658121</v>
      </c>
      <c r="AO76" s="48">
        <f t="shared" si="6"/>
        <v>14.889827535297442</v>
      </c>
      <c r="AP76" s="48">
        <f t="shared" si="6"/>
        <v>17.834375726813636</v>
      </c>
      <c r="AQ76" s="48">
        <f t="shared" si="6"/>
        <v>19.797755165551976</v>
      </c>
      <c r="AR76" s="48">
        <f t="shared" si="6"/>
        <v>21.367136925434391</v>
      </c>
      <c r="AS76" s="48">
        <f t="shared" si="6"/>
        <v>17.858313677922734</v>
      </c>
      <c r="AT76" s="48">
        <f t="shared" si="6"/>
        <v>26.28485603855027</v>
      </c>
      <c r="AU76" s="48">
        <f t="shared" si="6"/>
        <v>35.786965848115123</v>
      </c>
      <c r="AV76" s="48">
        <f t="shared" si="6"/>
        <v>25.169659605270329</v>
      </c>
      <c r="AW76" s="48">
        <f t="shared" si="6"/>
        <v>21.664235076543715</v>
      </c>
    </row>
    <row r="77" spans="1:50" x14ac:dyDescent="0.2">
      <c r="B77" s="46"/>
    </row>
    <row r="78" spans="1:50" x14ac:dyDescent="0.2">
      <c r="B78" s="46" t="s">
        <v>165</v>
      </c>
      <c r="C78" s="45">
        <f>'[2]Dette Maastricht'!C15</f>
        <v>21.6</v>
      </c>
      <c r="D78" s="45">
        <f>'[2]Dette Maastricht'!D15</f>
        <v>21.6</v>
      </c>
      <c r="E78" s="45">
        <f>'[2]Dette Maastricht'!E15</f>
        <v>21.3</v>
      </c>
      <c r="F78" s="45">
        <f>'[2]Dette Maastricht'!F15</f>
        <v>22.6</v>
      </c>
      <c r="G78" s="45">
        <f>'[2]Dette Maastricht'!G15</f>
        <v>26.2</v>
      </c>
      <c r="H78" s="45">
        <f>'[2]Dette Maastricht'!H15</f>
        <v>27.7</v>
      </c>
      <c r="I78" s="45">
        <f>'[2]Dette Maastricht'!I15</f>
        <v>30.2</v>
      </c>
      <c r="J78" s="45">
        <f>'[2]Dette Maastricht'!J15</f>
        <v>31.9</v>
      </c>
      <c r="K78" s="45">
        <f>'[2]Dette Maastricht'!K15</f>
        <v>32.4</v>
      </c>
      <c r="L78" s="45">
        <f>'[2]Dette Maastricht'!L15</f>
        <v>34.799999999999997</v>
      </c>
      <c r="M78" s="45">
        <f>'[2]Dette Maastricht'!M15</f>
        <v>34.700000000000003</v>
      </c>
      <c r="N78" s="45">
        <f>'[2]Dette Maastricht'!N15</f>
        <v>35.5</v>
      </c>
      <c r="O78" s="45">
        <f>'[2]Dette Maastricht'!O15</f>
        <v>36.799999999999997</v>
      </c>
      <c r="P78" s="45">
        <f>'[2]Dette Maastricht'!P15</f>
        <v>37.799999999999997</v>
      </c>
      <c r="Q78" s="45">
        <f>'[2]Dette Maastricht'!Q15</f>
        <v>41.7</v>
      </c>
      <c r="R78" s="45">
        <f>'[2]Dette Maastricht'!R15</f>
        <v>48.2</v>
      </c>
      <c r="S78" s="45">
        <f>'[2]Dette Maastricht'!S15</f>
        <v>51.6</v>
      </c>
      <c r="T78" s="45">
        <f>'[2]Dette Maastricht'!T15</f>
        <v>57.8</v>
      </c>
      <c r="U78" s="45">
        <f>'[2]Dette Maastricht'!U15</f>
        <v>60.6</v>
      </c>
      <c r="V78" s="45">
        <f>'[2]Dette Maastricht'!V15</f>
        <v>62</v>
      </c>
      <c r="W78" s="45">
        <f>'[2]Dette Maastricht'!W15</f>
        <v>62.1</v>
      </c>
      <c r="X78" s="45">
        <f>'[2]Dette Maastricht'!X15</f>
        <v>61.4</v>
      </c>
      <c r="Y78" s="45">
        <f>'[2]Dette Maastricht'!Y15</f>
        <v>59.7</v>
      </c>
      <c r="Z78" s="45">
        <f>'[2]Dette Maastricht'!Z15</f>
        <v>59.3</v>
      </c>
      <c r="AA78" s="45">
        <f>'[2]Dette Maastricht'!AA15</f>
        <v>61.3</v>
      </c>
      <c r="AB78" s="45">
        <f>'[2]Dette Maastricht'!AB15</f>
        <v>65.400000000000006</v>
      </c>
      <c r="AC78" s="45">
        <f>'[2]Dette Maastricht'!AC15</f>
        <v>66.900000000000006</v>
      </c>
      <c r="AD78" s="45">
        <f>'[2]Dette Maastricht'!AD15</f>
        <v>68.2</v>
      </c>
      <c r="AE78" s="45">
        <f>'[2]Dette Maastricht'!AE15</f>
        <v>65.400000000000006</v>
      </c>
      <c r="AF78" s="45">
        <f>'[2]Dette Maastricht'!AF15</f>
        <v>65.5</v>
      </c>
      <c r="AG78" s="45">
        <f>'[2]Dette Maastricht'!AG15</f>
        <v>69.8</v>
      </c>
      <c r="AH78" s="45">
        <f>'[2]Dette Maastricht'!AH15</f>
        <v>84.1</v>
      </c>
      <c r="AI78" s="45">
        <f>'[2]Dette Maastricht'!AI15</f>
        <v>86.3</v>
      </c>
      <c r="AJ78" s="45">
        <f>'[2]Dette Maastricht'!AJ15</f>
        <v>88.7</v>
      </c>
      <c r="AK78" s="45">
        <f>'[2]Dette Maastricht'!AK15</f>
        <v>91.7</v>
      </c>
      <c r="AL78" s="45">
        <f>'[2]Dette Maastricht'!AL15</f>
        <v>94.6</v>
      </c>
      <c r="AM78" s="45">
        <f>'[2]Dette Maastricht'!AM15</f>
        <v>96.2</v>
      </c>
      <c r="AN78" s="45">
        <f>'[2]Dette Maastricht'!AN15</f>
        <v>97</v>
      </c>
      <c r="AO78" s="45">
        <f>'[2]Dette Maastricht'!AO15</f>
        <v>98.2</v>
      </c>
      <c r="AP78" s="45">
        <f>'[2]Dette Maastricht'!AP15</f>
        <v>98.8</v>
      </c>
      <c r="AQ78" s="45">
        <f>'[2]Dette Maastricht'!AQ15</f>
        <v>98.5</v>
      </c>
      <c r="AR78" s="45">
        <f>'[2]Dette Maastricht'!AR15</f>
        <v>98.2</v>
      </c>
      <c r="AS78" s="45">
        <f>'[2]Dette Maastricht'!AS15</f>
        <v>114.9</v>
      </c>
      <c r="AT78" s="45">
        <f>'[2]Dette Maastricht'!AT15</f>
        <v>112.8</v>
      </c>
      <c r="AU78" s="45">
        <f>'[2]Dette Maastricht'!AU15</f>
        <v>111.4</v>
      </c>
      <c r="AV78" s="45">
        <f>'[2]Dette Maastricht'!AV15</f>
        <v>109.8</v>
      </c>
      <c r="AW78" s="45">
        <f>'[2]Dette Maastricht'!AW15</f>
        <v>113.2</v>
      </c>
    </row>
    <row r="79" spans="1:50" x14ac:dyDescent="0.2">
      <c r="B79" s="46"/>
    </row>
    <row r="80" spans="1:50" x14ac:dyDescent="0.2">
      <c r="B80" s="46"/>
    </row>
    <row r="81" spans="2:49" x14ac:dyDescent="0.2">
      <c r="B81" s="46" t="s">
        <v>166</v>
      </c>
      <c r="C81" s="45">
        <f t="shared" ref="C81:AW81" si="7">-C72</f>
        <v>-6.1343739317353574</v>
      </c>
      <c r="D81" s="45">
        <f t="shared" si="7"/>
        <v>-3.6041379904738058</v>
      </c>
      <c r="E81" s="45">
        <f t="shared" si="7"/>
        <v>-0.61978114327605738</v>
      </c>
      <c r="F81" s="45">
        <f t="shared" si="7"/>
        <v>-4.330407560777477</v>
      </c>
      <c r="G81" s="45">
        <f t="shared" si="7"/>
        <v>-5.460672489128207</v>
      </c>
      <c r="H81" s="45">
        <f t="shared" si="7"/>
        <v>-6.9083669676255326</v>
      </c>
      <c r="I81" s="45">
        <f t="shared" si="7"/>
        <v>-7.9623789495955712</v>
      </c>
      <c r="J81" s="45">
        <f t="shared" si="7"/>
        <v>-10.49970450236998</v>
      </c>
      <c r="K81" s="45">
        <f t="shared" si="7"/>
        <v>-13.262606365922299</v>
      </c>
      <c r="L81" s="45">
        <f t="shared" si="7"/>
        <v>-13.683511076970927</v>
      </c>
      <c r="M81" s="45">
        <f t="shared" si="7"/>
        <v>-14.789750450196255</v>
      </c>
      <c r="N81" s="45">
        <f t="shared" si="7"/>
        <v>-15.459042718862882</v>
      </c>
      <c r="O81" s="45">
        <f t="shared" si="7"/>
        <v>-17.228477693431351</v>
      </c>
      <c r="P81" s="45">
        <f t="shared" si="7"/>
        <v>-18.748228027775287</v>
      </c>
      <c r="Q81" s="45">
        <f t="shared" si="7"/>
        <v>-20.631267510686992</v>
      </c>
      <c r="R81" s="45">
        <f t="shared" si="7"/>
        <v>-28.2730854332641</v>
      </c>
      <c r="S81" s="45">
        <f t="shared" si="7"/>
        <v>-29.781748738234903</v>
      </c>
      <c r="T81" s="45">
        <f t="shared" si="7"/>
        <v>-31.323724956788688</v>
      </c>
      <c r="U81" s="45">
        <f t="shared" si="7"/>
        <v>-36.745593733309597</v>
      </c>
      <c r="V81" s="45">
        <f t="shared" si="7"/>
        <v>-37.031439850070058</v>
      </c>
      <c r="W81" s="45">
        <f t="shared" si="7"/>
        <v>-38.839932319110353</v>
      </c>
      <c r="X81" s="45">
        <f t="shared" si="7"/>
        <v>-31.929444044646161</v>
      </c>
      <c r="Y81" s="45">
        <f t="shared" si="7"/>
        <v>-33.372604455869855</v>
      </c>
      <c r="Z81" s="45">
        <f t="shared" si="7"/>
        <v>-36.246880046742945</v>
      </c>
      <c r="AA81" s="45">
        <f t="shared" si="7"/>
        <v>-40.414108583122683</v>
      </c>
      <c r="AB81" s="45">
        <f t="shared" si="7"/>
        <v>-41.819735155916277</v>
      </c>
      <c r="AC81" s="45">
        <f t="shared" si="7"/>
        <v>-43.507547868414036</v>
      </c>
      <c r="AD81" s="45">
        <f t="shared" si="7"/>
        <v>-41.161818520267332</v>
      </c>
      <c r="AE81" s="45">
        <f t="shared" si="7"/>
        <v>-36.809386242085012</v>
      </c>
      <c r="AF81" s="45">
        <f t="shared" si="7"/>
        <v>-34.275051654491826</v>
      </c>
      <c r="AG81" s="45">
        <f t="shared" si="7"/>
        <v>-42.738894472361821</v>
      </c>
      <c r="AH81" s="45">
        <f t="shared" si="7"/>
        <v>-49.901748078353577</v>
      </c>
      <c r="AI81" s="45">
        <f t="shared" si="7"/>
        <v>-55.780218679157848</v>
      </c>
      <c r="AJ81" s="45">
        <f t="shared" si="7"/>
        <v>-59.5654710322912</v>
      </c>
      <c r="AK81" s="45">
        <f t="shared" si="7"/>
        <v>-66.25210040573927</v>
      </c>
      <c r="AL81" s="45">
        <f t="shared" si="7"/>
        <v>-67.004110638233669</v>
      </c>
      <c r="AM81" s="45">
        <f t="shared" si="7"/>
        <v>-75.292573406267167</v>
      </c>
      <c r="AN81" s="45">
        <f t="shared" si="7"/>
        <v>-76.161600652674963</v>
      </c>
      <c r="AO81" s="45">
        <f t="shared" si="7"/>
        <v>-79.356121620973752</v>
      </c>
      <c r="AP81" s="45">
        <f t="shared" si="7"/>
        <v>-77.66499787710417</v>
      </c>
      <c r="AQ81" s="45">
        <f t="shared" si="7"/>
        <v>-76.682065566963573</v>
      </c>
      <c r="AR81" s="45">
        <f t="shared" si="7"/>
        <v>-76.406037808459587</v>
      </c>
      <c r="AS81" s="45">
        <f t="shared" si="7"/>
        <v>-90.523000712598474</v>
      </c>
      <c r="AT81" s="45">
        <f t="shared" si="7"/>
        <v>-82.572080401833745</v>
      </c>
      <c r="AU81" s="45">
        <f t="shared" si="7"/>
        <v>-71.707013986828173</v>
      </c>
      <c r="AV81" s="45">
        <f t="shared" si="7"/>
        <v>-74.160192914168618</v>
      </c>
      <c r="AW81" s="45">
        <f t="shared" si="7"/>
        <v>-74.951779170519529</v>
      </c>
    </row>
    <row r="82" spans="2:49" x14ac:dyDescent="0.2">
      <c r="B82" s="46"/>
    </row>
    <row r="83" spans="2:49" x14ac:dyDescent="0.2">
      <c r="B83" s="46" t="s">
        <v>167</v>
      </c>
      <c r="C83" s="45">
        <f t="shared" ref="C83:AW83" si="8">-C68-C81</f>
        <v>-27.858603767244322</v>
      </c>
      <c r="D83" s="45">
        <f t="shared" si="8"/>
        <v>-30.61464013120705</v>
      </c>
      <c r="E83" s="45">
        <f t="shared" si="8"/>
        <v>-33.233947824843099</v>
      </c>
      <c r="F83" s="45">
        <f t="shared" si="8"/>
        <v>-29.210833944245213</v>
      </c>
      <c r="G83" s="45">
        <f t="shared" si="8"/>
        <v>-32.049318861771489</v>
      </c>
      <c r="H83" s="45">
        <f t="shared" si="8"/>
        <v>-30.805589902713294</v>
      </c>
      <c r="I83" s="45">
        <f t="shared" si="8"/>
        <v>-31.229217357491475</v>
      </c>
      <c r="J83" s="45">
        <f t="shared" si="8"/>
        <v>-31.045928202747398</v>
      </c>
      <c r="K83" s="45">
        <f t="shared" si="8"/>
        <v>-30.041339248019394</v>
      </c>
      <c r="L83" s="45">
        <f t="shared" si="8"/>
        <v>-30.9224447093974</v>
      </c>
      <c r="M83" s="45">
        <f t="shared" si="8"/>
        <v>-29.202567071888691</v>
      </c>
      <c r="N83" s="45">
        <f t="shared" si="8"/>
        <v>-28.70923182092136</v>
      </c>
      <c r="O83" s="45">
        <f t="shared" si="8"/>
        <v>-27.388682679182935</v>
      </c>
      <c r="P83" s="45">
        <f t="shared" si="8"/>
        <v>-27.433223775041949</v>
      </c>
      <c r="Q83" s="45">
        <f t="shared" si="8"/>
        <v>-29.873878468921699</v>
      </c>
      <c r="R83" s="45">
        <f t="shared" si="8"/>
        <v>-31.246106275868215</v>
      </c>
      <c r="S83" s="45">
        <f t="shared" si="8"/>
        <v>-30.392084981585043</v>
      </c>
      <c r="T83" s="45">
        <f t="shared" si="8"/>
        <v>-48.466389081580026</v>
      </c>
      <c r="U83" s="45">
        <f t="shared" si="8"/>
        <v>-47.14284339529133</v>
      </c>
      <c r="V83" s="45">
        <f t="shared" si="8"/>
        <v>-49.001487978698407</v>
      </c>
      <c r="W83" s="45">
        <f t="shared" si="8"/>
        <v>-47.778608025741313</v>
      </c>
      <c r="X83" s="45">
        <f t="shared" si="8"/>
        <v>-51.619899824248037</v>
      </c>
      <c r="Y83" s="45">
        <f t="shared" si="8"/>
        <v>-47.56463617318294</v>
      </c>
      <c r="Z83" s="45">
        <f t="shared" si="8"/>
        <v>-44.504732133345442</v>
      </c>
      <c r="AA83" s="45">
        <f t="shared" si="8"/>
        <v>-44.61094954793991</v>
      </c>
      <c r="AB83" s="45">
        <f t="shared" si="8"/>
        <v>-46.428956680985721</v>
      </c>
      <c r="AC83" s="45">
        <f t="shared" si="8"/>
        <v>-45.928914904003761</v>
      </c>
      <c r="AD83" s="45">
        <f t="shared" si="8"/>
        <v>-50.108793858056075</v>
      </c>
      <c r="AE83" s="45">
        <f t="shared" si="8"/>
        <v>-50.149971208344866</v>
      </c>
      <c r="AF83" s="45">
        <f t="shared" si="8"/>
        <v>-52.007765202727107</v>
      </c>
      <c r="AG83" s="45">
        <f t="shared" si="8"/>
        <v>-50.619296482412054</v>
      </c>
      <c r="AH83" s="45">
        <f t="shared" si="8"/>
        <v>-56.825874039176796</v>
      </c>
      <c r="AI83" s="45">
        <f t="shared" si="8"/>
        <v>-57.029670728805279</v>
      </c>
      <c r="AJ83" s="45">
        <f t="shared" si="8"/>
        <v>-53.091034997121909</v>
      </c>
      <c r="AK83" s="45">
        <f t="shared" si="8"/>
        <v>-55.84936361716565</v>
      </c>
      <c r="AL83" s="45">
        <f t="shared" si="8"/>
        <v>-58.134498422903363</v>
      </c>
      <c r="AM83" s="45">
        <f t="shared" si="8"/>
        <v>-58.630851642241623</v>
      </c>
      <c r="AN83" s="45">
        <f t="shared" si="8"/>
        <v>-58.656120054401697</v>
      </c>
      <c r="AO83" s="45">
        <f t="shared" si="8"/>
        <v>-57.822386134359462</v>
      </c>
      <c r="AP83" s="45">
        <f t="shared" si="8"/>
        <v>-60.060104351347334</v>
      </c>
      <c r="AQ83" s="45">
        <f t="shared" si="8"/>
        <v>-58.706067812052751</v>
      </c>
      <c r="AR83" s="45">
        <f t="shared" si="8"/>
        <v>-58.544112404906315</v>
      </c>
      <c r="AS83" s="45">
        <f t="shared" si="8"/>
        <v>-69.781898272681957</v>
      </c>
      <c r="AT83" s="45">
        <f t="shared" si="8"/>
        <v>-70.41268656537892</v>
      </c>
      <c r="AU83" s="45">
        <f t="shared" si="8"/>
        <v>-59.399049810531068</v>
      </c>
      <c r="AV83" s="45">
        <f t="shared" si="8"/>
        <v>-56.371814039911669</v>
      </c>
      <c r="AW83" s="45">
        <f t="shared" si="8"/>
        <v>-55.692523716565631</v>
      </c>
    </row>
    <row r="84" spans="2:49" x14ac:dyDescent="0.2">
      <c r="B84" s="46"/>
    </row>
    <row r="85" spans="2:49" x14ac:dyDescent="0.2">
      <c r="B85" s="46" t="s">
        <v>165</v>
      </c>
      <c r="C85" s="45">
        <f>-C78</f>
        <v>-21.6</v>
      </c>
      <c r="D85" s="45">
        <f t="shared" ref="D85:AW85" si="9">-D78</f>
        <v>-21.6</v>
      </c>
      <c r="E85" s="45">
        <f t="shared" si="9"/>
        <v>-21.3</v>
      </c>
      <c r="F85" s="45">
        <f t="shared" si="9"/>
        <v>-22.6</v>
      </c>
      <c r="G85" s="45">
        <f t="shared" si="9"/>
        <v>-26.2</v>
      </c>
      <c r="H85" s="45">
        <f t="shared" si="9"/>
        <v>-27.7</v>
      </c>
      <c r="I85" s="45">
        <f t="shared" si="9"/>
        <v>-30.2</v>
      </c>
      <c r="J85" s="45">
        <f t="shared" si="9"/>
        <v>-31.9</v>
      </c>
      <c r="K85" s="45">
        <f t="shared" si="9"/>
        <v>-32.4</v>
      </c>
      <c r="L85" s="45">
        <f t="shared" si="9"/>
        <v>-34.799999999999997</v>
      </c>
      <c r="M85" s="45">
        <f t="shared" si="9"/>
        <v>-34.700000000000003</v>
      </c>
      <c r="N85" s="45">
        <f t="shared" si="9"/>
        <v>-35.5</v>
      </c>
      <c r="O85" s="45">
        <f t="shared" si="9"/>
        <v>-36.799999999999997</v>
      </c>
      <c r="P85" s="45">
        <f t="shared" si="9"/>
        <v>-37.799999999999997</v>
      </c>
      <c r="Q85" s="45">
        <f t="shared" si="9"/>
        <v>-41.7</v>
      </c>
      <c r="R85" s="45">
        <f t="shared" si="9"/>
        <v>-48.2</v>
      </c>
      <c r="S85" s="45">
        <f t="shared" si="9"/>
        <v>-51.6</v>
      </c>
      <c r="T85" s="45">
        <f t="shared" si="9"/>
        <v>-57.8</v>
      </c>
      <c r="U85" s="45">
        <f t="shared" si="9"/>
        <v>-60.6</v>
      </c>
      <c r="V85" s="45">
        <f t="shared" si="9"/>
        <v>-62</v>
      </c>
      <c r="W85" s="45">
        <f t="shared" si="9"/>
        <v>-62.1</v>
      </c>
      <c r="X85" s="45">
        <f t="shared" si="9"/>
        <v>-61.4</v>
      </c>
      <c r="Y85" s="45">
        <f t="shared" si="9"/>
        <v>-59.7</v>
      </c>
      <c r="Z85" s="45">
        <f t="shared" si="9"/>
        <v>-59.3</v>
      </c>
      <c r="AA85" s="45">
        <f t="shared" si="9"/>
        <v>-61.3</v>
      </c>
      <c r="AB85" s="45">
        <f t="shared" si="9"/>
        <v>-65.400000000000006</v>
      </c>
      <c r="AC85" s="45">
        <f t="shared" si="9"/>
        <v>-66.900000000000006</v>
      </c>
      <c r="AD85" s="45">
        <f t="shared" si="9"/>
        <v>-68.2</v>
      </c>
      <c r="AE85" s="45">
        <f t="shared" si="9"/>
        <v>-65.400000000000006</v>
      </c>
      <c r="AF85" s="45">
        <f t="shared" si="9"/>
        <v>-65.5</v>
      </c>
      <c r="AG85" s="45">
        <f t="shared" si="9"/>
        <v>-69.8</v>
      </c>
      <c r="AH85" s="45">
        <f t="shared" si="9"/>
        <v>-84.1</v>
      </c>
      <c r="AI85" s="45">
        <f t="shared" si="9"/>
        <v>-86.3</v>
      </c>
      <c r="AJ85" s="45">
        <f t="shared" si="9"/>
        <v>-88.7</v>
      </c>
      <c r="AK85" s="45">
        <f t="shared" si="9"/>
        <v>-91.7</v>
      </c>
      <c r="AL85" s="45">
        <f t="shared" si="9"/>
        <v>-94.6</v>
      </c>
      <c r="AM85" s="45">
        <f t="shared" si="9"/>
        <v>-96.2</v>
      </c>
      <c r="AN85" s="45">
        <f t="shared" si="9"/>
        <v>-97</v>
      </c>
      <c r="AO85" s="45">
        <f t="shared" si="9"/>
        <v>-98.2</v>
      </c>
      <c r="AP85" s="45">
        <f t="shared" si="9"/>
        <v>-98.8</v>
      </c>
      <c r="AQ85" s="45">
        <f t="shared" si="9"/>
        <v>-98.5</v>
      </c>
      <c r="AR85" s="45">
        <f t="shared" si="9"/>
        <v>-98.2</v>
      </c>
      <c r="AS85" s="45">
        <f t="shared" si="9"/>
        <v>-114.9</v>
      </c>
      <c r="AT85" s="45">
        <f t="shared" si="9"/>
        <v>-112.8</v>
      </c>
      <c r="AU85" s="45">
        <f t="shared" si="9"/>
        <v>-111.4</v>
      </c>
      <c r="AV85" s="45">
        <f t="shared" si="9"/>
        <v>-109.8</v>
      </c>
      <c r="AW85" s="45">
        <f t="shared" si="9"/>
        <v>-113.2</v>
      </c>
    </row>
    <row r="86" spans="2:49" x14ac:dyDescent="0.2">
      <c r="B86" s="46"/>
    </row>
    <row r="87" spans="2:49" x14ac:dyDescent="0.2">
      <c r="B87" s="46" t="s">
        <v>168</v>
      </c>
      <c r="C87" s="49">
        <f>'[2]Compte ER'!AF7</f>
        <v>345.18599999999998</v>
      </c>
      <c r="D87" s="49">
        <f>'[2]Compte ER'!AG7</f>
        <v>394.49099999999999</v>
      </c>
      <c r="E87" s="49">
        <f>'[2]Compte ER'!AH7</f>
        <v>447.416</v>
      </c>
      <c r="F87" s="49">
        <f>'[2]Compte ER'!AI7</f>
        <v>504.71</v>
      </c>
      <c r="G87" s="49">
        <f>'[2]Compte ER'!AJ7</f>
        <v>579.25099999999998</v>
      </c>
      <c r="H87" s="49">
        <f>'[2]Compte ER'!AK7</f>
        <v>642.94500000000005</v>
      </c>
      <c r="I87" s="49">
        <f>'[2]Compte ER'!AL7</f>
        <v>699.50199999999995</v>
      </c>
      <c r="J87" s="49">
        <f>'[2]Compte ER'!AM7</f>
        <v>749.58299999999997</v>
      </c>
      <c r="K87" s="49">
        <f>'[2]Compte ER'!AN7</f>
        <v>807.70699999999999</v>
      </c>
      <c r="L87" s="49">
        <f>'[2]Compte ER'!AO7</f>
        <v>848.78800000000001</v>
      </c>
      <c r="M87" s="49">
        <f>'[2]Compte ER'!AP7</f>
        <v>917.93299999999999</v>
      </c>
      <c r="N87" s="49">
        <f>'[2]Compte ER'!AQ7</f>
        <v>988.88400000000001</v>
      </c>
      <c r="O87" s="49">
        <f>'[2]Compte ER'!AR7</f>
        <v>1043.9749999999999</v>
      </c>
      <c r="P87" s="49">
        <f>'[2]Compte ER'!AS7</f>
        <v>1082.8330000000001</v>
      </c>
      <c r="Q87" s="49">
        <f>'[2]Compte ER'!AT7</f>
        <v>1121.4580000000001</v>
      </c>
      <c r="R87" s="49">
        <f>'[2]Compte ER'!AU7</f>
        <v>1134.8389999999999</v>
      </c>
      <c r="S87" s="49">
        <f>'[2]Compte ER'!AV7</f>
        <v>1172.96</v>
      </c>
      <c r="T87" s="49">
        <f>'[2]Compte ER'!AW7</f>
        <v>1213.8019999999999</v>
      </c>
      <c r="U87" s="49">
        <f>'[2]Compte ER'!AX7</f>
        <v>1246.9739999999999</v>
      </c>
      <c r="V87" s="49">
        <f>'[2]Compte ER'!AY7</f>
        <v>1289.6690000000001</v>
      </c>
      <c r="W87" s="49">
        <f>'[2]Compte ER'!AZ7</f>
        <v>1346.318</v>
      </c>
      <c r="X87" s="49">
        <f>'[2]Compte ER'!BA7</f>
        <v>1395.1479999999999</v>
      </c>
      <c r="Y87" s="49">
        <f>'[2]Compte ER'!BB7</f>
        <v>1473.5170000000001</v>
      </c>
      <c r="Z87" s="49">
        <f>'[2]Compte ER'!BC7</f>
        <v>1530.0709999999999</v>
      </c>
      <c r="AA87" s="49">
        <f>'[2]Compte ER'!BD7</f>
        <v>1578.33</v>
      </c>
      <c r="AB87" s="49">
        <f>'[2]Compte ER'!BE7</f>
        <v>1622.3130000000001</v>
      </c>
      <c r="AC87" s="49">
        <f>'[2]Compte ER'!BF7</f>
        <v>1696.1079999999999</v>
      </c>
      <c r="AD87" s="49">
        <f>'[2]Compte ER'!BG7</f>
        <v>1762.048</v>
      </c>
      <c r="AE87" s="49">
        <f>'[2]Compte ER'!BH7</f>
        <v>1846.021</v>
      </c>
      <c r="AF87" s="49">
        <f>'[2]Compte ER'!BI7</f>
        <v>1937.876</v>
      </c>
      <c r="AG87" s="49">
        <f>'[2]Compte ER'!BJ7</f>
        <v>1990</v>
      </c>
      <c r="AH87" s="49">
        <f>'[2]Compte ER'!BK7</f>
        <v>1935.84</v>
      </c>
      <c r="AI87" s="49">
        <f>'[2]Compte ER'!BL7</f>
        <v>1996.075</v>
      </c>
      <c r="AJ87" s="49">
        <f>'[2]Compte ER'!BM7</f>
        <v>2062.1410000000001</v>
      </c>
      <c r="AK87" s="49">
        <f>'[2]Compte ER'!BN7</f>
        <v>2088.2869999999998</v>
      </c>
      <c r="AL87" s="49">
        <f>'[2]Compte ER'!BO7</f>
        <v>2120.3519999999999</v>
      </c>
      <c r="AM87" s="49">
        <f>'[2]Compte ER'!BP7</f>
        <v>2153.7330000000002</v>
      </c>
      <c r="AN87" s="49">
        <f>'[2]Compte ER'!BQ7</f>
        <v>2201.402</v>
      </c>
      <c r="AO87" s="49">
        <f>'[2]Compte ER'!BR7</f>
        <v>2231.819</v>
      </c>
      <c r="AP87" s="49">
        <f>'[2]Compte ER'!BS7</f>
        <v>2291.681</v>
      </c>
      <c r="AQ87" s="49">
        <f>'[2]Compte ER'!BT7</f>
        <v>2355.3629999999998</v>
      </c>
      <c r="AR87" s="49">
        <f>'[2]Compte ER'!BU7</f>
        <v>2432.2069999999999</v>
      </c>
      <c r="AS87" s="49">
        <f>'[2]Compte ER'!BV7</f>
        <v>2318.2759999999998</v>
      </c>
      <c r="AT87" s="49">
        <f>'[2]Compte ER'!BW7</f>
        <v>2508.1019999999999</v>
      </c>
      <c r="AU87" s="49">
        <f>'[2]Compte ER'!BX7</f>
        <v>2653.9969999999998</v>
      </c>
      <c r="AV87" s="49">
        <f>'[2]Compte ER'!BY7</f>
        <v>2826.5419999999999</v>
      </c>
      <c r="AW87" s="49">
        <f>'[2]Compte ER'!BZ7</f>
        <v>2919.9</v>
      </c>
    </row>
    <row r="88" spans="2:49" x14ac:dyDescent="0.2">
      <c r="B88" s="46"/>
    </row>
    <row r="89" spans="2:49" x14ac:dyDescent="0.2">
      <c r="B89" s="44" t="s">
        <v>169</v>
      </c>
    </row>
    <row r="90" spans="2:49" x14ac:dyDescent="0.2">
      <c r="B90" s="46" t="s">
        <v>170</v>
      </c>
    </row>
    <row r="91" spans="2:49" x14ac:dyDescent="0.2">
      <c r="B91" s="44" t="s">
        <v>171</v>
      </c>
      <c r="C91" s="50">
        <v>54699246.543582432</v>
      </c>
      <c r="D91" s="50">
        <v>54955262.110048547</v>
      </c>
      <c r="E91" s="50">
        <v>55259275.609185979</v>
      </c>
      <c r="F91" s="50">
        <v>55572624</v>
      </c>
      <c r="G91" s="50">
        <v>55905460</v>
      </c>
      <c r="H91" s="50">
        <v>56166175</v>
      </c>
      <c r="I91" s="50">
        <v>56444748</v>
      </c>
      <c r="J91" s="50">
        <v>56719935</v>
      </c>
      <c r="K91" s="50">
        <v>57012268</v>
      </c>
      <c r="L91" s="50">
        <v>57325053</v>
      </c>
      <c r="M91" s="50">
        <v>57659542</v>
      </c>
      <c r="N91" s="50">
        <v>57996401</v>
      </c>
      <c r="O91" s="50">
        <v>58280135</v>
      </c>
      <c r="P91" s="50">
        <v>58571237</v>
      </c>
      <c r="Q91" s="50">
        <v>58852002</v>
      </c>
      <c r="R91" s="50">
        <v>59070077</v>
      </c>
      <c r="S91" s="50">
        <v>59280577</v>
      </c>
      <c r="T91" s="50">
        <v>59487413</v>
      </c>
      <c r="U91" s="50">
        <v>59691177</v>
      </c>
      <c r="V91" s="50">
        <v>59899347</v>
      </c>
      <c r="W91" s="50">
        <v>60122665</v>
      </c>
      <c r="X91" s="50">
        <v>60508150</v>
      </c>
      <c r="Y91" s="50">
        <v>60941410</v>
      </c>
      <c r="Z91" s="50">
        <v>61385070</v>
      </c>
      <c r="AA91" s="50">
        <v>61824030</v>
      </c>
      <c r="AB91" s="50">
        <v>62251062</v>
      </c>
      <c r="AC91" s="50">
        <v>62730537</v>
      </c>
      <c r="AD91" s="50">
        <v>63186117</v>
      </c>
      <c r="AE91" s="50">
        <v>63600690</v>
      </c>
      <c r="AF91" s="50">
        <v>63961859</v>
      </c>
      <c r="AG91" s="50">
        <v>64304500</v>
      </c>
      <c r="AH91" s="50">
        <v>64612939</v>
      </c>
      <c r="AI91" s="50">
        <v>64933400</v>
      </c>
      <c r="AJ91" s="50">
        <v>65241241</v>
      </c>
      <c r="AK91" s="50">
        <v>65564756</v>
      </c>
      <c r="AL91" s="50">
        <v>66130873</v>
      </c>
      <c r="AM91" s="50">
        <v>66422469</v>
      </c>
      <c r="AN91" s="50">
        <v>66602645</v>
      </c>
      <c r="AO91" s="50">
        <v>66774482</v>
      </c>
      <c r="AP91" s="50">
        <v>66992159</v>
      </c>
      <c r="AQ91" s="51">
        <v>67257982</v>
      </c>
      <c r="AR91" s="51">
        <v>67441850</v>
      </c>
      <c r="AS91" s="50">
        <v>67635124</v>
      </c>
      <c r="AT91" s="51">
        <v>67842591</v>
      </c>
      <c r="AU91" s="51">
        <v>68042591</v>
      </c>
      <c r="AV91">
        <f>AU91*(1+AU92/100)</f>
        <v>68243180.600123033</v>
      </c>
    </row>
    <row r="92" spans="2:49" x14ac:dyDescent="0.2">
      <c r="AS92">
        <f>(AS91-AR91)/AR91*100</f>
        <v>0.28657873412428631</v>
      </c>
      <c r="AT92">
        <f>(AT91-AS91)/AS91*100</f>
        <v>0.30674446608540257</v>
      </c>
      <c r="AU92">
        <f>(AU91-AT91)/AT91*100</f>
        <v>0.29480006151298083</v>
      </c>
    </row>
    <row r="93" spans="2:49" x14ac:dyDescent="0.2">
      <c r="AV93">
        <f>3300/AV91</f>
        <v>4.8356480031853184E-5</v>
      </c>
    </row>
  </sheetData>
  <hyperlinks>
    <hyperlink ref="A65" r:id="rId1" xr:uid="{00000000-0004-0000-04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E7EE2-6B13-402E-8C27-96617B8F6074}">
  <dimension ref="A1:D27"/>
  <sheetViews>
    <sheetView workbookViewId="0">
      <selection activeCell="H17" sqref="H17"/>
    </sheetView>
  </sheetViews>
  <sheetFormatPr defaultRowHeight="15" x14ac:dyDescent="0.25"/>
  <cols>
    <col min="1" max="16384" width="9.33203125" style="69"/>
  </cols>
  <sheetData>
    <row r="1" spans="1:4" x14ac:dyDescent="0.25">
      <c r="A1" s="69" t="s">
        <v>455</v>
      </c>
      <c r="B1" s="69" t="s">
        <v>505</v>
      </c>
      <c r="C1" s="69" t="s">
        <v>504</v>
      </c>
      <c r="D1" s="69" t="s">
        <v>503</v>
      </c>
    </row>
    <row r="2" spans="1:4" x14ac:dyDescent="0.25">
      <c r="A2" s="69" t="s">
        <v>502</v>
      </c>
      <c r="B2" s="69">
        <v>10.4</v>
      </c>
      <c r="C2" s="69">
        <v>8.3000000000000007</v>
      </c>
      <c r="D2" s="70" t="s">
        <v>501</v>
      </c>
    </row>
    <row r="3" spans="1:4" x14ac:dyDescent="0.25">
      <c r="A3" s="69" t="s">
        <v>500</v>
      </c>
      <c r="B3" s="69">
        <v>14.6</v>
      </c>
      <c r="C3" s="69">
        <v>9.3000000000000007</v>
      </c>
      <c r="D3" s="70" t="s">
        <v>499</v>
      </c>
    </row>
    <row r="4" spans="1:4" x14ac:dyDescent="0.25">
      <c r="A4" s="69" t="s">
        <v>498</v>
      </c>
      <c r="B4" s="69">
        <v>11.4</v>
      </c>
      <c r="C4" s="69">
        <v>8.9</v>
      </c>
      <c r="D4" s="70" t="s">
        <v>497</v>
      </c>
    </row>
    <row r="5" spans="1:4" x14ac:dyDescent="0.25">
      <c r="A5" s="69" t="s">
        <v>496</v>
      </c>
      <c r="B5" s="69">
        <v>9.6</v>
      </c>
      <c r="C5" s="69">
        <v>10.5</v>
      </c>
      <c r="D5" s="70" t="s">
        <v>495</v>
      </c>
    </row>
    <row r="6" spans="1:4" x14ac:dyDescent="0.25">
      <c r="A6" s="69" t="s">
        <v>494</v>
      </c>
      <c r="B6" s="69">
        <v>19</v>
      </c>
      <c r="C6" s="69">
        <v>11.1</v>
      </c>
      <c r="D6" s="70" t="s">
        <v>493</v>
      </c>
    </row>
    <row r="7" spans="1:4" x14ac:dyDescent="0.25">
      <c r="A7" s="69" t="s">
        <v>492</v>
      </c>
      <c r="B7" s="69">
        <v>15.8</v>
      </c>
      <c r="C7" s="69">
        <v>9.3000000000000007</v>
      </c>
      <c r="D7" s="70" t="s">
        <v>491</v>
      </c>
    </row>
    <row r="8" spans="1:4" x14ac:dyDescent="0.25">
      <c r="A8" s="69" t="s">
        <v>490</v>
      </c>
      <c r="B8" s="69">
        <v>14.1</v>
      </c>
      <c r="C8" s="69">
        <v>7.5</v>
      </c>
      <c r="D8" s="70" t="s">
        <v>489</v>
      </c>
    </row>
    <row r="9" spans="1:4" x14ac:dyDescent="0.25">
      <c r="A9" s="69" t="s">
        <v>488</v>
      </c>
      <c r="B9" s="69">
        <v>25.7</v>
      </c>
      <c r="C9" s="69">
        <v>10.5</v>
      </c>
      <c r="D9" s="70" t="s">
        <v>487</v>
      </c>
    </row>
    <row r="10" spans="1:4" x14ac:dyDescent="0.25">
      <c r="A10" s="69" t="s">
        <v>486</v>
      </c>
      <c r="B10" s="69">
        <v>10.199999999999999</v>
      </c>
      <c r="C10" s="69">
        <v>7.9</v>
      </c>
      <c r="D10" s="70" t="s">
        <v>485</v>
      </c>
    </row>
    <row r="11" spans="1:4" x14ac:dyDescent="0.25">
      <c r="A11" s="69" t="s">
        <v>484</v>
      </c>
      <c r="B11" s="69">
        <v>7.4</v>
      </c>
      <c r="C11" s="69">
        <v>6.5</v>
      </c>
      <c r="D11" s="70" t="s">
        <v>483</v>
      </c>
    </row>
    <row r="12" spans="1:4" x14ac:dyDescent="0.25">
      <c r="A12" s="69" t="s">
        <v>482</v>
      </c>
      <c r="B12" s="69">
        <v>14.4</v>
      </c>
      <c r="C12" s="69">
        <v>8.5</v>
      </c>
      <c r="D12" s="70" t="s">
        <v>481</v>
      </c>
    </row>
    <row r="13" spans="1:4" x14ac:dyDescent="0.25">
      <c r="A13" s="69" t="s">
        <v>449</v>
      </c>
      <c r="B13" s="69">
        <v>9.4</v>
      </c>
      <c r="C13" s="69">
        <v>6</v>
      </c>
      <c r="D13" s="70" t="s">
        <v>480</v>
      </c>
    </row>
    <row r="14" spans="1:4" x14ac:dyDescent="0.25">
      <c r="A14" s="69" t="s">
        <v>479</v>
      </c>
      <c r="B14" s="69">
        <v>6.6</v>
      </c>
      <c r="C14" s="69">
        <v>6.8</v>
      </c>
      <c r="D14" s="69">
        <v>7.0019576465542404</v>
      </c>
    </row>
    <row r="15" spans="1:4" x14ac:dyDescent="0.25">
      <c r="A15" s="69" t="s">
        <v>478</v>
      </c>
      <c r="B15" s="69">
        <v>9.1</v>
      </c>
      <c r="C15" s="69">
        <v>6.3</v>
      </c>
      <c r="D15" s="70" t="s">
        <v>477</v>
      </c>
    </row>
    <row r="16" spans="1:4" x14ac:dyDescent="0.25">
      <c r="A16" s="69" t="s">
        <v>476</v>
      </c>
      <c r="B16" s="69">
        <v>15.9</v>
      </c>
      <c r="C16" s="69">
        <v>12.3</v>
      </c>
      <c r="D16" s="70" t="s">
        <v>475</v>
      </c>
    </row>
    <row r="17" spans="1:4" x14ac:dyDescent="0.25">
      <c r="A17" s="69" t="s">
        <v>474</v>
      </c>
      <c r="B17" s="69">
        <v>9.1999999999999993</v>
      </c>
      <c r="C17" s="69">
        <v>7.1</v>
      </c>
      <c r="D17" s="70" t="s">
        <v>473</v>
      </c>
    </row>
    <row r="18" spans="1:4" x14ac:dyDescent="0.25">
      <c r="A18" s="69" t="s">
        <v>472</v>
      </c>
      <c r="B18" s="69">
        <v>12.9</v>
      </c>
      <c r="C18" s="69">
        <v>6.8</v>
      </c>
      <c r="D18" s="70" t="s">
        <v>471</v>
      </c>
    </row>
    <row r="19" spans="1:4" x14ac:dyDescent="0.25">
      <c r="A19" s="69" t="s">
        <v>470</v>
      </c>
      <c r="B19" s="69">
        <v>9.8000000000000007</v>
      </c>
      <c r="C19" s="69">
        <v>5.6</v>
      </c>
      <c r="D19" s="69">
        <v>5.2898893376772298</v>
      </c>
    </row>
    <row r="20" spans="1:4" x14ac:dyDescent="0.25">
      <c r="A20" s="69" t="s">
        <v>469</v>
      </c>
      <c r="B20" s="69">
        <v>7.4</v>
      </c>
      <c r="C20" s="69">
        <v>5</v>
      </c>
      <c r="D20" s="69">
        <v>4.3810377244607901</v>
      </c>
    </row>
    <row r="21" spans="1:4" x14ac:dyDescent="0.25">
      <c r="A21" s="69" t="s">
        <v>468</v>
      </c>
      <c r="B21" s="69">
        <v>14.9</v>
      </c>
      <c r="C21" s="69">
        <v>9.1999999999999993</v>
      </c>
      <c r="D21" s="69">
        <v>6.4312988201039802</v>
      </c>
    </row>
    <row r="22" spans="1:4" x14ac:dyDescent="0.25">
      <c r="A22" s="69" t="s">
        <v>467</v>
      </c>
      <c r="B22" s="69">
        <v>12.5</v>
      </c>
      <c r="C22" s="69">
        <v>10.3</v>
      </c>
      <c r="D22" s="70" t="s">
        <v>466</v>
      </c>
    </row>
    <row r="23" spans="1:4" x14ac:dyDescent="0.25">
      <c r="A23" s="69" t="s">
        <v>465</v>
      </c>
      <c r="B23" s="69">
        <v>5.9</v>
      </c>
      <c r="C23" s="69">
        <v>5.8</v>
      </c>
      <c r="D23" s="70" t="s">
        <v>464</v>
      </c>
    </row>
    <row r="24" spans="1:4" x14ac:dyDescent="0.25">
      <c r="A24" s="69" t="s">
        <v>463</v>
      </c>
      <c r="B24" s="69">
        <v>11.1</v>
      </c>
      <c r="C24" s="69">
        <v>5.8</v>
      </c>
      <c r="D24" s="70" t="s">
        <v>462</v>
      </c>
    </row>
    <row r="25" spans="1:4" x14ac:dyDescent="0.25">
      <c r="A25" s="69" t="s">
        <v>461</v>
      </c>
      <c r="B25" s="69">
        <v>8.3000000000000007</v>
      </c>
      <c r="C25" s="69">
        <v>4.5</v>
      </c>
      <c r="D25" s="70" t="s">
        <v>460</v>
      </c>
    </row>
    <row r="26" spans="1:4" x14ac:dyDescent="0.25">
      <c r="A26" s="69" t="s">
        <v>459</v>
      </c>
      <c r="B26" s="69">
        <v>9.4</v>
      </c>
      <c r="C26" s="69">
        <v>7.4</v>
      </c>
      <c r="D26" s="70" t="s">
        <v>458</v>
      </c>
    </row>
    <row r="27" spans="1:4" x14ac:dyDescent="0.25">
      <c r="A27" s="69" t="s">
        <v>457</v>
      </c>
      <c r="B27" s="69">
        <v>13.9</v>
      </c>
      <c r="C27" s="69">
        <v>6.8</v>
      </c>
      <c r="D27" s="70" t="s">
        <v>456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53B34-30AE-4676-B9A5-0D5502739B55}">
  <dimension ref="A1:D726"/>
  <sheetViews>
    <sheetView tabSelected="1" workbookViewId="0">
      <selection activeCell="J16" sqref="J16"/>
    </sheetView>
  </sheetViews>
  <sheetFormatPr defaultRowHeight="15" x14ac:dyDescent="0.25"/>
  <cols>
    <col min="1" max="16384" width="9.33203125" style="69"/>
  </cols>
  <sheetData>
    <row r="1" spans="1:4" x14ac:dyDescent="0.25">
      <c r="A1" s="69" t="s">
        <v>455</v>
      </c>
      <c r="B1" s="69" t="s">
        <v>752</v>
      </c>
      <c r="C1" s="69" t="s">
        <v>751</v>
      </c>
      <c r="D1" s="69" t="s">
        <v>750</v>
      </c>
    </row>
    <row r="2" spans="1:4" x14ac:dyDescent="0.25">
      <c r="A2" s="69" t="s">
        <v>449</v>
      </c>
      <c r="B2" s="69" t="s">
        <v>695</v>
      </c>
      <c r="C2" s="69">
        <v>2000</v>
      </c>
      <c r="D2" s="69" t="s">
        <v>514</v>
      </c>
    </row>
    <row r="3" spans="1:4" x14ac:dyDescent="0.25">
      <c r="A3" s="69" t="s">
        <v>449</v>
      </c>
      <c r="B3" s="69" t="s">
        <v>695</v>
      </c>
      <c r="C3" s="69">
        <v>2001</v>
      </c>
      <c r="D3" s="69">
        <v>27</v>
      </c>
    </row>
    <row r="4" spans="1:4" x14ac:dyDescent="0.25">
      <c r="A4" s="69" t="s">
        <v>449</v>
      </c>
      <c r="B4" s="69" t="s">
        <v>695</v>
      </c>
      <c r="C4" s="69">
        <v>2002</v>
      </c>
      <c r="D4" s="69">
        <v>69.5</v>
      </c>
    </row>
    <row r="5" spans="1:4" x14ac:dyDescent="0.25">
      <c r="A5" s="69" t="s">
        <v>449</v>
      </c>
      <c r="B5" s="69" t="s">
        <v>695</v>
      </c>
      <c r="C5" s="69">
        <v>2003</v>
      </c>
      <c r="D5" s="69">
        <v>23</v>
      </c>
    </row>
    <row r="6" spans="1:4" x14ac:dyDescent="0.25">
      <c r="A6" s="69" t="s">
        <v>449</v>
      </c>
      <c r="B6" s="69" t="s">
        <v>695</v>
      </c>
      <c r="C6" s="69">
        <v>2004</v>
      </c>
      <c r="D6" s="69">
        <v>54</v>
      </c>
    </row>
    <row r="7" spans="1:4" x14ac:dyDescent="0.25">
      <c r="A7" s="69" t="s">
        <v>449</v>
      </c>
      <c r="B7" s="69" t="s">
        <v>695</v>
      </c>
      <c r="C7" s="69">
        <v>2005</v>
      </c>
      <c r="D7" s="69">
        <v>27.5</v>
      </c>
    </row>
    <row r="8" spans="1:4" x14ac:dyDescent="0.25">
      <c r="A8" s="69" t="s">
        <v>449</v>
      </c>
      <c r="B8" s="69" t="s">
        <v>695</v>
      </c>
      <c r="C8" s="69">
        <v>2006</v>
      </c>
      <c r="D8" s="69">
        <v>34.5</v>
      </c>
    </row>
    <row r="9" spans="1:4" x14ac:dyDescent="0.25">
      <c r="A9" s="69" t="s">
        <v>449</v>
      </c>
      <c r="B9" s="69" t="s">
        <v>695</v>
      </c>
      <c r="C9" s="69">
        <v>2007</v>
      </c>
      <c r="D9" s="69">
        <v>56.5</v>
      </c>
    </row>
    <row r="10" spans="1:4" x14ac:dyDescent="0.25">
      <c r="A10" s="69" t="s">
        <v>449</v>
      </c>
      <c r="B10" s="69" t="s">
        <v>695</v>
      </c>
      <c r="C10" s="69">
        <v>2008</v>
      </c>
      <c r="D10" s="69">
        <v>63.5</v>
      </c>
    </row>
    <row r="11" spans="1:4" x14ac:dyDescent="0.25">
      <c r="A11" s="69" t="s">
        <v>449</v>
      </c>
      <c r="B11" s="69" t="s">
        <v>695</v>
      </c>
      <c r="C11" s="69">
        <v>2009</v>
      </c>
      <c r="D11" s="69">
        <v>30</v>
      </c>
    </row>
    <row r="12" spans="1:4" x14ac:dyDescent="0.25">
      <c r="A12" s="69" t="s">
        <v>449</v>
      </c>
      <c r="B12" s="69" t="s">
        <v>695</v>
      </c>
      <c r="C12" s="69">
        <v>2010</v>
      </c>
      <c r="D12" s="69">
        <v>110</v>
      </c>
    </row>
    <row r="13" spans="1:4" x14ac:dyDescent="0.25">
      <c r="A13" s="69" t="s">
        <v>449</v>
      </c>
      <c r="B13" s="69" t="s">
        <v>695</v>
      </c>
      <c r="C13" s="69">
        <v>2011</v>
      </c>
      <c r="D13" s="70" t="s">
        <v>749</v>
      </c>
    </row>
    <row r="14" spans="1:4" x14ac:dyDescent="0.25">
      <c r="A14" s="69" t="s">
        <v>449</v>
      </c>
      <c r="B14" s="69" t="s">
        <v>695</v>
      </c>
      <c r="C14" s="69">
        <v>2012</v>
      </c>
      <c r="D14" s="70" t="s">
        <v>748</v>
      </c>
    </row>
    <row r="15" spans="1:4" x14ac:dyDescent="0.25">
      <c r="A15" s="69" t="s">
        <v>449</v>
      </c>
      <c r="B15" s="69" t="s">
        <v>695</v>
      </c>
      <c r="C15" s="69">
        <v>2013</v>
      </c>
      <c r="D15" s="70" t="s">
        <v>747</v>
      </c>
    </row>
    <row r="16" spans="1:4" x14ac:dyDescent="0.25">
      <c r="A16" s="69" t="s">
        <v>449</v>
      </c>
      <c r="B16" s="69" t="s">
        <v>695</v>
      </c>
      <c r="C16" s="69">
        <v>2014</v>
      </c>
      <c r="D16" s="70" t="s">
        <v>746</v>
      </c>
    </row>
    <row r="17" spans="1:4" x14ac:dyDescent="0.25">
      <c r="A17" s="69" t="s">
        <v>449</v>
      </c>
      <c r="B17" s="69" t="s">
        <v>695</v>
      </c>
      <c r="C17" s="69">
        <v>2015</v>
      </c>
      <c r="D17" s="70" t="s">
        <v>745</v>
      </c>
    </row>
    <row r="18" spans="1:4" x14ac:dyDescent="0.25">
      <c r="A18" s="69" t="s">
        <v>449</v>
      </c>
      <c r="B18" s="69" t="s">
        <v>695</v>
      </c>
      <c r="C18" s="69">
        <v>2016</v>
      </c>
      <c r="D18" s="70" t="s">
        <v>744</v>
      </c>
    </row>
    <row r="19" spans="1:4" x14ac:dyDescent="0.25">
      <c r="A19" s="69" t="s">
        <v>449</v>
      </c>
      <c r="B19" s="69" t="s">
        <v>695</v>
      </c>
      <c r="C19" s="69">
        <v>2017</v>
      </c>
      <c r="D19" s="70" t="s">
        <v>743</v>
      </c>
    </row>
    <row r="20" spans="1:4" x14ac:dyDescent="0.25">
      <c r="A20" s="69" t="s">
        <v>449</v>
      </c>
      <c r="B20" s="69" t="s">
        <v>695</v>
      </c>
      <c r="C20" s="69">
        <v>2018</v>
      </c>
      <c r="D20" s="70" t="s">
        <v>742</v>
      </c>
    </row>
    <row r="21" spans="1:4" x14ac:dyDescent="0.25">
      <c r="A21" s="69" t="s">
        <v>449</v>
      </c>
      <c r="B21" s="69" t="s">
        <v>695</v>
      </c>
      <c r="C21" s="69">
        <v>2019</v>
      </c>
      <c r="D21" s="70" t="s">
        <v>741</v>
      </c>
    </row>
    <row r="22" spans="1:4" x14ac:dyDescent="0.25">
      <c r="A22" s="69" t="s">
        <v>449</v>
      </c>
      <c r="B22" s="69" t="s">
        <v>695</v>
      </c>
      <c r="C22" s="69">
        <v>2020</v>
      </c>
      <c r="D22" s="69">
        <v>-76.385000000000204</v>
      </c>
    </row>
    <row r="23" spans="1:4" x14ac:dyDescent="0.25">
      <c r="A23" s="69" t="s">
        <v>449</v>
      </c>
      <c r="B23" s="69" t="s">
        <v>695</v>
      </c>
      <c r="C23" s="69">
        <v>2021</v>
      </c>
      <c r="D23" s="70" t="s">
        <v>740</v>
      </c>
    </row>
    <row r="24" spans="1:4" x14ac:dyDescent="0.25">
      <c r="A24" s="69" t="s">
        <v>449</v>
      </c>
      <c r="B24" s="69" t="s">
        <v>695</v>
      </c>
      <c r="C24" s="69">
        <v>2022</v>
      </c>
      <c r="D24" s="70" t="s">
        <v>739</v>
      </c>
    </row>
    <row r="25" spans="1:4" x14ac:dyDescent="0.25">
      <c r="A25" s="69" t="s">
        <v>449</v>
      </c>
      <c r="B25" s="69" t="s">
        <v>695</v>
      </c>
      <c r="C25" s="69">
        <v>2023</v>
      </c>
      <c r="D25" s="70" t="s">
        <v>738</v>
      </c>
    </row>
    <row r="26" spans="1:4" x14ac:dyDescent="0.25">
      <c r="A26" s="69" t="s">
        <v>449</v>
      </c>
      <c r="B26" s="69" t="s">
        <v>695</v>
      </c>
      <c r="C26" s="69">
        <v>2024</v>
      </c>
      <c r="D26" s="69">
        <v>1261</v>
      </c>
    </row>
    <row r="27" spans="1:4" x14ac:dyDescent="0.25">
      <c r="A27" s="69" t="s">
        <v>492</v>
      </c>
      <c r="B27" s="69" t="s">
        <v>695</v>
      </c>
      <c r="C27" s="69">
        <v>2000</v>
      </c>
      <c r="D27" s="69" t="s">
        <v>514</v>
      </c>
    </row>
    <row r="28" spans="1:4" x14ac:dyDescent="0.25">
      <c r="A28" s="69" t="s">
        <v>492</v>
      </c>
      <c r="B28" s="69" t="s">
        <v>695</v>
      </c>
      <c r="C28" s="69">
        <v>2001</v>
      </c>
      <c r="D28" s="69">
        <v>281</v>
      </c>
    </row>
    <row r="29" spans="1:4" x14ac:dyDescent="0.25">
      <c r="A29" s="69" t="s">
        <v>492</v>
      </c>
      <c r="B29" s="69" t="s">
        <v>695</v>
      </c>
      <c r="C29" s="69">
        <v>2002</v>
      </c>
      <c r="D29" s="69">
        <v>116</v>
      </c>
    </row>
    <row r="30" spans="1:4" x14ac:dyDescent="0.25">
      <c r="A30" s="69" t="s">
        <v>492</v>
      </c>
      <c r="B30" s="69" t="s">
        <v>695</v>
      </c>
      <c r="C30" s="69">
        <v>2003</v>
      </c>
      <c r="D30" s="69">
        <v>725.5</v>
      </c>
    </row>
    <row r="31" spans="1:4" x14ac:dyDescent="0.25">
      <c r="A31" s="69" t="s">
        <v>492</v>
      </c>
      <c r="B31" s="69" t="s">
        <v>695</v>
      </c>
      <c r="C31" s="69">
        <v>2004</v>
      </c>
      <c r="D31" s="69">
        <v>276.5</v>
      </c>
    </row>
    <row r="32" spans="1:4" x14ac:dyDescent="0.25">
      <c r="A32" s="69" t="s">
        <v>492</v>
      </c>
      <c r="B32" s="69" t="s">
        <v>695</v>
      </c>
      <c r="C32" s="69">
        <v>2005</v>
      </c>
      <c r="D32" s="69">
        <v>795.5</v>
      </c>
    </row>
    <row r="33" spans="1:4" x14ac:dyDescent="0.25">
      <c r="A33" s="69" t="s">
        <v>492</v>
      </c>
      <c r="B33" s="69" t="s">
        <v>695</v>
      </c>
      <c r="C33" s="69">
        <v>2006</v>
      </c>
      <c r="D33" s="69">
        <v>691.5</v>
      </c>
    </row>
    <row r="34" spans="1:4" x14ac:dyDescent="0.25">
      <c r="A34" s="69" t="s">
        <v>492</v>
      </c>
      <c r="B34" s="69" t="s">
        <v>695</v>
      </c>
      <c r="C34" s="69">
        <v>2007</v>
      </c>
      <c r="D34" s="69">
        <v>348.5</v>
      </c>
    </row>
    <row r="35" spans="1:4" x14ac:dyDescent="0.25">
      <c r="A35" s="69" t="s">
        <v>492</v>
      </c>
      <c r="B35" s="69" t="s">
        <v>695</v>
      </c>
      <c r="C35" s="69">
        <v>2008</v>
      </c>
      <c r="D35" s="69">
        <v>366</v>
      </c>
    </row>
    <row r="36" spans="1:4" x14ac:dyDescent="0.25">
      <c r="A36" s="69" t="s">
        <v>492</v>
      </c>
      <c r="B36" s="69" t="s">
        <v>695</v>
      </c>
      <c r="C36" s="69">
        <v>2009</v>
      </c>
      <c r="D36" s="69">
        <v>1222.5</v>
      </c>
    </row>
    <row r="37" spans="1:4" x14ac:dyDescent="0.25">
      <c r="A37" s="69" t="s">
        <v>492</v>
      </c>
      <c r="B37" s="69" t="s">
        <v>695</v>
      </c>
      <c r="C37" s="69">
        <v>2010</v>
      </c>
      <c r="D37" s="69">
        <v>632.5</v>
      </c>
    </row>
    <row r="38" spans="1:4" x14ac:dyDescent="0.25">
      <c r="A38" s="69" t="s">
        <v>492</v>
      </c>
      <c r="B38" s="69" t="s">
        <v>695</v>
      </c>
      <c r="C38" s="69">
        <v>2011</v>
      </c>
      <c r="D38" s="69">
        <v>940</v>
      </c>
    </row>
    <row r="39" spans="1:4" x14ac:dyDescent="0.25">
      <c r="A39" s="69" t="s">
        <v>492</v>
      </c>
      <c r="B39" s="69" t="s">
        <v>695</v>
      </c>
      <c r="C39" s="69">
        <v>2012</v>
      </c>
      <c r="D39" s="69">
        <v>308.5</v>
      </c>
    </row>
    <row r="40" spans="1:4" x14ac:dyDescent="0.25">
      <c r="A40" s="69" t="s">
        <v>492</v>
      </c>
      <c r="B40" s="69" t="s">
        <v>695</v>
      </c>
      <c r="C40" s="69">
        <v>2013</v>
      </c>
      <c r="D40" s="69">
        <v>493.5</v>
      </c>
    </row>
    <row r="41" spans="1:4" x14ac:dyDescent="0.25">
      <c r="A41" s="69" t="s">
        <v>492</v>
      </c>
      <c r="B41" s="69" t="s">
        <v>695</v>
      </c>
      <c r="C41" s="69">
        <v>2014</v>
      </c>
      <c r="D41" s="69">
        <v>238</v>
      </c>
    </row>
    <row r="42" spans="1:4" x14ac:dyDescent="0.25">
      <c r="A42" s="69" t="s">
        <v>492</v>
      </c>
      <c r="B42" s="69" t="s">
        <v>695</v>
      </c>
      <c r="C42" s="69">
        <v>2015</v>
      </c>
      <c r="D42" s="69">
        <v>227</v>
      </c>
    </row>
    <row r="43" spans="1:4" x14ac:dyDescent="0.25">
      <c r="A43" s="69" t="s">
        <v>492</v>
      </c>
      <c r="B43" s="69" t="s">
        <v>695</v>
      </c>
      <c r="C43" s="69">
        <v>2016</v>
      </c>
      <c r="D43" s="69">
        <v>230.5</v>
      </c>
    </row>
    <row r="44" spans="1:4" x14ac:dyDescent="0.25">
      <c r="A44" s="69" t="s">
        <v>492</v>
      </c>
      <c r="B44" s="69" t="s">
        <v>695</v>
      </c>
      <c r="C44" s="69">
        <v>2017</v>
      </c>
      <c r="D44" s="69">
        <v>322.5</v>
      </c>
    </row>
    <row r="45" spans="1:4" x14ac:dyDescent="0.25">
      <c r="A45" s="69" t="s">
        <v>492</v>
      </c>
      <c r="B45" s="69" t="s">
        <v>695</v>
      </c>
      <c r="C45" s="69">
        <v>2018</v>
      </c>
      <c r="D45" s="69">
        <v>679.5</v>
      </c>
    </row>
    <row r="46" spans="1:4" x14ac:dyDescent="0.25">
      <c r="A46" s="69" t="s">
        <v>492</v>
      </c>
      <c r="B46" s="69" t="s">
        <v>695</v>
      </c>
      <c r="C46" s="69">
        <v>2019</v>
      </c>
      <c r="D46" s="69">
        <v>332.5</v>
      </c>
    </row>
    <row r="47" spans="1:4" x14ac:dyDescent="0.25">
      <c r="A47" s="69" t="s">
        <v>492</v>
      </c>
      <c r="B47" s="69" t="s">
        <v>695</v>
      </c>
      <c r="C47" s="69">
        <v>2020</v>
      </c>
      <c r="D47" s="69">
        <v>326</v>
      </c>
    </row>
    <row r="48" spans="1:4" x14ac:dyDescent="0.25">
      <c r="A48" s="69" t="s">
        <v>492</v>
      </c>
      <c r="B48" s="69" t="s">
        <v>695</v>
      </c>
      <c r="C48" s="69">
        <v>2021</v>
      </c>
      <c r="D48" s="69">
        <v>-528.5</v>
      </c>
    </row>
    <row r="49" spans="1:4" x14ac:dyDescent="0.25">
      <c r="A49" s="69" t="s">
        <v>492</v>
      </c>
      <c r="B49" s="69" t="s">
        <v>695</v>
      </c>
      <c r="C49" s="69">
        <v>2022</v>
      </c>
      <c r="D49" s="69">
        <v>38.5</v>
      </c>
    </row>
    <row r="50" spans="1:4" x14ac:dyDescent="0.25">
      <c r="A50" s="69" t="s">
        <v>492</v>
      </c>
      <c r="B50" s="69" t="s">
        <v>695</v>
      </c>
      <c r="C50" s="69">
        <v>2023</v>
      </c>
      <c r="D50" s="69">
        <v>29.5</v>
      </c>
    </row>
    <row r="51" spans="1:4" x14ac:dyDescent="0.25">
      <c r="A51" s="69" t="s">
        <v>492</v>
      </c>
      <c r="B51" s="69" t="s">
        <v>695</v>
      </c>
      <c r="C51" s="69">
        <v>2024</v>
      </c>
      <c r="D51" s="69">
        <v>141</v>
      </c>
    </row>
    <row r="52" spans="1:4" x14ac:dyDescent="0.25">
      <c r="A52" s="69" t="s">
        <v>474</v>
      </c>
      <c r="B52" s="69" t="s">
        <v>695</v>
      </c>
      <c r="C52" s="69">
        <v>2000</v>
      </c>
      <c r="D52" s="69" t="s">
        <v>514</v>
      </c>
    </row>
    <row r="53" spans="1:4" x14ac:dyDescent="0.25">
      <c r="A53" s="69" t="s">
        <v>474</v>
      </c>
      <c r="B53" s="69" t="s">
        <v>695</v>
      </c>
      <c r="C53" s="69">
        <v>2001</v>
      </c>
      <c r="D53" s="69">
        <v>37.5</v>
      </c>
    </row>
    <row r="54" spans="1:4" x14ac:dyDescent="0.25">
      <c r="A54" s="69" t="s">
        <v>474</v>
      </c>
      <c r="B54" s="69" t="s">
        <v>695</v>
      </c>
      <c r="C54" s="69">
        <v>2002</v>
      </c>
      <c r="D54" s="69">
        <v>124</v>
      </c>
    </row>
    <row r="55" spans="1:4" x14ac:dyDescent="0.25">
      <c r="A55" s="69" t="s">
        <v>474</v>
      </c>
      <c r="B55" s="69" t="s">
        <v>695</v>
      </c>
      <c r="C55" s="69">
        <v>2003</v>
      </c>
      <c r="D55" s="69">
        <v>159</v>
      </c>
    </row>
    <row r="56" spans="1:4" x14ac:dyDescent="0.25">
      <c r="A56" s="69" t="s">
        <v>474</v>
      </c>
      <c r="B56" s="69" t="s">
        <v>695</v>
      </c>
      <c r="C56" s="69">
        <v>2004</v>
      </c>
      <c r="D56" s="69">
        <v>15.5</v>
      </c>
    </row>
    <row r="57" spans="1:4" x14ac:dyDescent="0.25">
      <c r="A57" s="69" t="s">
        <v>474</v>
      </c>
      <c r="B57" s="69" t="s">
        <v>695</v>
      </c>
      <c r="C57" s="69">
        <v>2005</v>
      </c>
      <c r="D57" s="69">
        <v>-3</v>
      </c>
    </row>
    <row r="58" spans="1:4" x14ac:dyDescent="0.25">
      <c r="A58" s="69" t="s">
        <v>474</v>
      </c>
      <c r="B58" s="69" t="s">
        <v>695</v>
      </c>
      <c r="C58" s="69">
        <v>2006</v>
      </c>
      <c r="D58" s="69">
        <v>26</v>
      </c>
    </row>
    <row r="59" spans="1:4" x14ac:dyDescent="0.25">
      <c r="A59" s="69" t="s">
        <v>474</v>
      </c>
      <c r="B59" s="69" t="s">
        <v>695</v>
      </c>
      <c r="C59" s="69">
        <v>2007</v>
      </c>
      <c r="D59" s="69">
        <v>56</v>
      </c>
    </row>
    <row r="60" spans="1:4" x14ac:dyDescent="0.25">
      <c r="A60" s="69" t="s">
        <v>474</v>
      </c>
      <c r="B60" s="69" t="s">
        <v>695</v>
      </c>
      <c r="C60" s="69">
        <v>2008</v>
      </c>
      <c r="D60" s="69">
        <v>200</v>
      </c>
    </row>
    <row r="61" spans="1:4" x14ac:dyDescent="0.25">
      <c r="A61" s="69" t="s">
        <v>474</v>
      </c>
      <c r="B61" s="69" t="s">
        <v>695</v>
      </c>
      <c r="C61" s="69">
        <v>2009</v>
      </c>
      <c r="D61" s="70" t="s">
        <v>737</v>
      </c>
    </row>
    <row r="62" spans="1:4" x14ac:dyDescent="0.25">
      <c r="A62" s="69" t="s">
        <v>474</v>
      </c>
      <c r="B62" s="69" t="s">
        <v>695</v>
      </c>
      <c r="C62" s="69">
        <v>2010</v>
      </c>
      <c r="D62" s="69">
        <v>305.51</v>
      </c>
    </row>
    <row r="63" spans="1:4" x14ac:dyDescent="0.25">
      <c r="A63" s="69" t="s">
        <v>474</v>
      </c>
      <c r="B63" s="69" t="s">
        <v>695</v>
      </c>
      <c r="C63" s="69">
        <v>2011</v>
      </c>
      <c r="D63" s="70" t="s">
        <v>736</v>
      </c>
    </row>
    <row r="64" spans="1:4" x14ac:dyDescent="0.25">
      <c r="A64" s="69" t="s">
        <v>474</v>
      </c>
      <c r="B64" s="69" t="s">
        <v>695</v>
      </c>
      <c r="C64" s="69">
        <v>2012</v>
      </c>
      <c r="D64" s="70" t="s">
        <v>735</v>
      </c>
    </row>
    <row r="65" spans="1:4" x14ac:dyDescent="0.25">
      <c r="A65" s="69" t="s">
        <v>474</v>
      </c>
      <c r="B65" s="69" t="s">
        <v>695</v>
      </c>
      <c r="C65" s="69">
        <v>2013</v>
      </c>
      <c r="D65" s="69">
        <v>166</v>
      </c>
    </row>
    <row r="66" spans="1:4" x14ac:dyDescent="0.25">
      <c r="A66" s="69" t="s">
        <v>474</v>
      </c>
      <c r="B66" s="69" t="s">
        <v>695</v>
      </c>
      <c r="C66" s="69">
        <v>2014</v>
      </c>
      <c r="D66" s="69">
        <v>15</v>
      </c>
    </row>
    <row r="67" spans="1:4" x14ac:dyDescent="0.25">
      <c r="A67" s="69" t="s">
        <v>474</v>
      </c>
      <c r="B67" s="69" t="s">
        <v>695</v>
      </c>
      <c r="C67" s="69">
        <v>2015</v>
      </c>
      <c r="D67" s="69">
        <v>8</v>
      </c>
    </row>
    <row r="68" spans="1:4" x14ac:dyDescent="0.25">
      <c r="A68" s="69" t="s">
        <v>474</v>
      </c>
      <c r="B68" s="69" t="s">
        <v>695</v>
      </c>
      <c r="C68" s="69">
        <v>2016</v>
      </c>
      <c r="D68" s="69">
        <v>72</v>
      </c>
    </row>
    <row r="69" spans="1:4" x14ac:dyDescent="0.25">
      <c r="A69" s="69" t="s">
        <v>474</v>
      </c>
      <c r="B69" s="69" t="s">
        <v>695</v>
      </c>
      <c r="C69" s="69">
        <v>2017</v>
      </c>
      <c r="D69" s="70" t="s">
        <v>734</v>
      </c>
    </row>
    <row r="70" spans="1:4" x14ac:dyDescent="0.25">
      <c r="A70" s="69" t="s">
        <v>474</v>
      </c>
      <c r="B70" s="69" t="s">
        <v>695</v>
      </c>
      <c r="C70" s="69">
        <v>2018</v>
      </c>
      <c r="D70" s="70" t="s">
        <v>733</v>
      </c>
    </row>
    <row r="71" spans="1:4" x14ac:dyDescent="0.25">
      <c r="A71" s="69" t="s">
        <v>474</v>
      </c>
      <c r="B71" s="69" t="s">
        <v>695</v>
      </c>
      <c r="C71" s="69">
        <v>2019</v>
      </c>
      <c r="D71" s="69">
        <v>-36.924999999999201</v>
      </c>
    </row>
    <row r="72" spans="1:4" x14ac:dyDescent="0.25">
      <c r="A72" s="69" t="s">
        <v>474</v>
      </c>
      <c r="B72" s="69" t="s">
        <v>695</v>
      </c>
      <c r="C72" s="69">
        <v>2020</v>
      </c>
      <c r="D72" s="69">
        <v>-14.954000000000599</v>
      </c>
    </row>
    <row r="73" spans="1:4" x14ac:dyDescent="0.25">
      <c r="A73" s="69" t="s">
        <v>474</v>
      </c>
      <c r="B73" s="69" t="s">
        <v>695</v>
      </c>
      <c r="C73" s="69">
        <v>2021</v>
      </c>
      <c r="D73" s="69">
        <v>-18.812999999999601</v>
      </c>
    </row>
    <row r="74" spans="1:4" x14ac:dyDescent="0.25">
      <c r="A74" s="69" t="s">
        <v>474</v>
      </c>
      <c r="B74" s="69" t="s">
        <v>695</v>
      </c>
      <c r="C74" s="69">
        <v>2022</v>
      </c>
      <c r="D74" s="69">
        <v>-27.923999999999499</v>
      </c>
    </row>
    <row r="75" spans="1:4" x14ac:dyDescent="0.25">
      <c r="A75" s="69" t="s">
        <v>474</v>
      </c>
      <c r="B75" s="69" t="s">
        <v>695</v>
      </c>
      <c r="C75" s="69">
        <v>2023</v>
      </c>
      <c r="D75" s="70" t="s">
        <v>732</v>
      </c>
    </row>
    <row r="76" spans="1:4" x14ac:dyDescent="0.25">
      <c r="A76" s="69" t="s">
        <v>474</v>
      </c>
      <c r="B76" s="69" t="s">
        <v>695</v>
      </c>
      <c r="C76" s="69">
        <v>2024</v>
      </c>
      <c r="D76" s="69">
        <v>-31</v>
      </c>
    </row>
    <row r="77" spans="1:4" x14ac:dyDescent="0.25">
      <c r="A77" s="69" t="s">
        <v>467</v>
      </c>
      <c r="B77" s="69" t="s">
        <v>695</v>
      </c>
      <c r="C77" s="69">
        <v>2000</v>
      </c>
      <c r="D77" s="69" t="s">
        <v>514</v>
      </c>
    </row>
    <row r="78" spans="1:4" x14ac:dyDescent="0.25">
      <c r="A78" s="69" t="s">
        <v>467</v>
      </c>
      <c r="B78" s="69" t="s">
        <v>695</v>
      </c>
      <c r="C78" s="69">
        <v>2001</v>
      </c>
      <c r="D78" s="69">
        <v>11</v>
      </c>
    </row>
    <row r="79" spans="1:4" x14ac:dyDescent="0.25">
      <c r="A79" s="69" t="s">
        <v>467</v>
      </c>
      <c r="B79" s="69" t="s">
        <v>695</v>
      </c>
      <c r="C79" s="69">
        <v>2002</v>
      </c>
      <c r="D79" s="69">
        <v>2</v>
      </c>
    </row>
    <row r="80" spans="1:4" x14ac:dyDescent="0.25">
      <c r="A80" s="69" t="s">
        <v>467</v>
      </c>
      <c r="B80" s="69" t="s">
        <v>695</v>
      </c>
      <c r="C80" s="69">
        <v>2003</v>
      </c>
      <c r="D80" s="69">
        <v>12</v>
      </c>
    </row>
    <row r="81" spans="1:4" x14ac:dyDescent="0.25">
      <c r="A81" s="69" t="s">
        <v>467</v>
      </c>
      <c r="B81" s="69" t="s">
        <v>695</v>
      </c>
      <c r="C81" s="69">
        <v>2004</v>
      </c>
      <c r="D81" s="69">
        <v>7</v>
      </c>
    </row>
    <row r="82" spans="1:4" x14ac:dyDescent="0.25">
      <c r="A82" s="69" t="s">
        <v>467</v>
      </c>
      <c r="B82" s="69" t="s">
        <v>695</v>
      </c>
      <c r="C82" s="69">
        <v>2005</v>
      </c>
      <c r="D82" s="69">
        <v>7</v>
      </c>
    </row>
    <row r="83" spans="1:4" x14ac:dyDescent="0.25">
      <c r="A83" s="69" t="s">
        <v>467</v>
      </c>
      <c r="B83" s="69" t="s">
        <v>695</v>
      </c>
      <c r="C83" s="69">
        <v>2006</v>
      </c>
      <c r="D83" s="69">
        <v>2</v>
      </c>
    </row>
    <row r="84" spans="1:4" x14ac:dyDescent="0.25">
      <c r="A84" s="69" t="s">
        <v>467</v>
      </c>
      <c r="B84" s="69" t="s">
        <v>695</v>
      </c>
      <c r="C84" s="69">
        <v>2007</v>
      </c>
      <c r="D84" s="69">
        <v>16</v>
      </c>
    </row>
    <row r="85" spans="1:4" x14ac:dyDescent="0.25">
      <c r="A85" s="69" t="s">
        <v>467</v>
      </c>
      <c r="B85" s="69" t="s">
        <v>695</v>
      </c>
      <c r="C85" s="69">
        <v>2008</v>
      </c>
      <c r="D85" s="69">
        <v>19</v>
      </c>
    </row>
    <row r="86" spans="1:4" x14ac:dyDescent="0.25">
      <c r="A86" s="69" t="s">
        <v>467</v>
      </c>
      <c r="B86" s="69" t="s">
        <v>695</v>
      </c>
      <c r="C86" s="69">
        <v>2009</v>
      </c>
      <c r="D86" s="70" t="s">
        <v>731</v>
      </c>
    </row>
    <row r="87" spans="1:4" x14ac:dyDescent="0.25">
      <c r="A87" s="69" t="s">
        <v>467</v>
      </c>
      <c r="B87" s="69" t="s">
        <v>695</v>
      </c>
      <c r="C87" s="69">
        <v>2010</v>
      </c>
      <c r="D87" s="69">
        <v>24</v>
      </c>
    </row>
    <row r="88" spans="1:4" x14ac:dyDescent="0.25">
      <c r="A88" s="69" t="s">
        <v>467</v>
      </c>
      <c r="B88" s="69" t="s">
        <v>695</v>
      </c>
      <c r="C88" s="69">
        <v>2011</v>
      </c>
      <c r="D88" s="70" t="s">
        <v>730</v>
      </c>
    </row>
    <row r="89" spans="1:4" x14ac:dyDescent="0.25">
      <c r="A89" s="69" t="s">
        <v>467</v>
      </c>
      <c r="B89" s="69" t="s">
        <v>695</v>
      </c>
      <c r="C89" s="69">
        <v>2012</v>
      </c>
      <c r="D89" s="69">
        <v>306</v>
      </c>
    </row>
    <row r="90" spans="1:4" x14ac:dyDescent="0.25">
      <c r="A90" s="69" t="s">
        <v>467</v>
      </c>
      <c r="B90" s="69" t="s">
        <v>695</v>
      </c>
      <c r="C90" s="69">
        <v>2013</v>
      </c>
      <c r="D90" s="69">
        <v>152</v>
      </c>
    </row>
    <row r="91" spans="1:4" x14ac:dyDescent="0.25">
      <c r="A91" s="69" t="s">
        <v>467</v>
      </c>
      <c r="B91" s="69" t="s">
        <v>695</v>
      </c>
      <c r="C91" s="69">
        <v>2014</v>
      </c>
      <c r="D91" s="69">
        <v>81</v>
      </c>
    </row>
    <row r="92" spans="1:4" x14ac:dyDescent="0.25">
      <c r="A92" s="69" t="s">
        <v>467</v>
      </c>
      <c r="B92" s="69" t="s">
        <v>695</v>
      </c>
      <c r="C92" s="69">
        <v>2015</v>
      </c>
      <c r="D92" s="69">
        <v>144.5</v>
      </c>
    </row>
    <row r="93" spans="1:4" x14ac:dyDescent="0.25">
      <c r="A93" s="69" t="s">
        <v>467</v>
      </c>
      <c r="B93" s="69" t="s">
        <v>695</v>
      </c>
      <c r="C93" s="69">
        <v>2016</v>
      </c>
      <c r="D93" s="69">
        <v>13.5</v>
      </c>
    </row>
    <row r="94" spans="1:4" x14ac:dyDescent="0.25">
      <c r="A94" s="69" t="s">
        <v>467</v>
      </c>
      <c r="B94" s="69" t="s">
        <v>695</v>
      </c>
      <c r="C94" s="69">
        <v>2017</v>
      </c>
      <c r="D94" s="69">
        <v>-6.4070000000000302</v>
      </c>
    </row>
    <row r="95" spans="1:4" x14ac:dyDescent="0.25">
      <c r="A95" s="69" t="s">
        <v>467</v>
      </c>
      <c r="B95" s="69" t="s">
        <v>695</v>
      </c>
      <c r="C95" s="69">
        <v>2018</v>
      </c>
      <c r="D95" s="69">
        <v>36.313000000000102</v>
      </c>
    </row>
    <row r="96" spans="1:4" x14ac:dyDescent="0.25">
      <c r="A96" s="69" t="s">
        <v>467</v>
      </c>
      <c r="B96" s="69" t="s">
        <v>695</v>
      </c>
      <c r="C96" s="69">
        <v>2019</v>
      </c>
      <c r="D96" s="70" t="s">
        <v>729</v>
      </c>
    </row>
    <row r="97" spans="1:4" x14ac:dyDescent="0.25">
      <c r="A97" s="69" t="s">
        <v>467</v>
      </c>
      <c r="B97" s="69" t="s">
        <v>695</v>
      </c>
      <c r="C97" s="69">
        <v>2020</v>
      </c>
      <c r="D97" s="70" t="s">
        <v>728</v>
      </c>
    </row>
    <row r="98" spans="1:4" x14ac:dyDescent="0.25">
      <c r="A98" s="69" t="s">
        <v>467</v>
      </c>
      <c r="B98" s="69" t="s">
        <v>695</v>
      </c>
      <c r="C98" s="69">
        <v>2021</v>
      </c>
      <c r="D98" s="70" t="s">
        <v>727</v>
      </c>
    </row>
    <row r="99" spans="1:4" x14ac:dyDescent="0.25">
      <c r="A99" s="69" t="s">
        <v>467</v>
      </c>
      <c r="B99" s="69" t="s">
        <v>695</v>
      </c>
      <c r="C99" s="69">
        <v>2022</v>
      </c>
      <c r="D99" s="69">
        <v>117.76900000000001</v>
      </c>
    </row>
    <row r="100" spans="1:4" x14ac:dyDescent="0.25">
      <c r="A100" s="69" t="s">
        <v>467</v>
      </c>
      <c r="B100" s="69" t="s">
        <v>695</v>
      </c>
      <c r="C100" s="69">
        <v>2023</v>
      </c>
      <c r="D100" s="69">
        <v>-41.159000000000098</v>
      </c>
    </row>
    <row r="101" spans="1:4" x14ac:dyDescent="0.25">
      <c r="A101" s="69" t="s">
        <v>467</v>
      </c>
      <c r="B101" s="69" t="s">
        <v>695</v>
      </c>
      <c r="C101" s="69">
        <v>2024</v>
      </c>
      <c r="D101" s="69">
        <v>0</v>
      </c>
    </row>
    <row r="102" spans="1:4" x14ac:dyDescent="0.25">
      <c r="A102" s="69" t="s">
        <v>516</v>
      </c>
      <c r="B102" s="69" t="s">
        <v>695</v>
      </c>
      <c r="C102" s="69">
        <v>2000</v>
      </c>
      <c r="D102" s="69" t="s">
        <v>514</v>
      </c>
    </row>
    <row r="103" spans="1:4" x14ac:dyDescent="0.25">
      <c r="A103" s="69" t="s">
        <v>516</v>
      </c>
      <c r="B103" s="69" t="s">
        <v>695</v>
      </c>
      <c r="C103" s="69">
        <v>2001</v>
      </c>
      <c r="D103" s="70" t="s">
        <v>726</v>
      </c>
    </row>
    <row r="104" spans="1:4" x14ac:dyDescent="0.25">
      <c r="A104" s="69" t="s">
        <v>516</v>
      </c>
      <c r="B104" s="69" t="s">
        <v>695</v>
      </c>
      <c r="C104" s="69">
        <v>2002</v>
      </c>
      <c r="D104" s="69">
        <v>-26.989000000001301</v>
      </c>
    </row>
    <row r="105" spans="1:4" x14ac:dyDescent="0.25">
      <c r="A105" s="69" t="s">
        <v>516</v>
      </c>
      <c r="B105" s="69" t="s">
        <v>695</v>
      </c>
      <c r="C105" s="69">
        <v>2003</v>
      </c>
      <c r="D105" s="70" t="s">
        <v>725</v>
      </c>
    </row>
    <row r="106" spans="1:4" x14ac:dyDescent="0.25">
      <c r="A106" s="69" t="s">
        <v>516</v>
      </c>
      <c r="B106" s="69" t="s">
        <v>695</v>
      </c>
      <c r="C106" s="69">
        <v>2004</v>
      </c>
      <c r="D106" s="70" t="s">
        <v>724</v>
      </c>
    </row>
    <row r="107" spans="1:4" x14ac:dyDescent="0.25">
      <c r="A107" s="69" t="s">
        <v>516</v>
      </c>
      <c r="B107" s="69" t="s">
        <v>695</v>
      </c>
      <c r="C107" s="69">
        <v>2005</v>
      </c>
      <c r="D107" s="69">
        <v>2147.125</v>
      </c>
    </row>
    <row r="108" spans="1:4" x14ac:dyDescent="0.25">
      <c r="A108" s="69" t="s">
        <v>516</v>
      </c>
      <c r="B108" s="69" t="s">
        <v>695</v>
      </c>
      <c r="C108" s="69">
        <v>2006</v>
      </c>
      <c r="D108" s="70" t="s">
        <v>723</v>
      </c>
    </row>
    <row r="109" spans="1:4" x14ac:dyDescent="0.25">
      <c r="A109" s="69" t="s">
        <v>516</v>
      </c>
      <c r="B109" s="69" t="s">
        <v>695</v>
      </c>
      <c r="C109" s="69">
        <v>2007</v>
      </c>
      <c r="D109" s="69">
        <v>-335.235000000002</v>
      </c>
    </row>
    <row r="110" spans="1:4" x14ac:dyDescent="0.25">
      <c r="A110" s="69" t="s">
        <v>516</v>
      </c>
      <c r="B110" s="69" t="s">
        <v>695</v>
      </c>
      <c r="C110" s="69">
        <v>2008</v>
      </c>
      <c r="D110" s="69">
        <v>886.99300000000403</v>
      </c>
    </row>
    <row r="111" spans="1:4" x14ac:dyDescent="0.25">
      <c r="A111" s="69" t="s">
        <v>516</v>
      </c>
      <c r="B111" s="69" t="s">
        <v>695</v>
      </c>
      <c r="C111" s="69">
        <v>2009</v>
      </c>
      <c r="D111" s="70" t="s">
        <v>722</v>
      </c>
    </row>
    <row r="112" spans="1:4" x14ac:dyDescent="0.25">
      <c r="A112" s="69" t="s">
        <v>516</v>
      </c>
      <c r="B112" s="69" t="s">
        <v>695</v>
      </c>
      <c r="C112" s="69">
        <v>2010</v>
      </c>
      <c r="D112" s="70" t="s">
        <v>721</v>
      </c>
    </row>
    <row r="113" spans="1:4" x14ac:dyDescent="0.25">
      <c r="A113" s="69" t="s">
        <v>516</v>
      </c>
      <c r="B113" s="69" t="s">
        <v>695</v>
      </c>
      <c r="C113" s="69">
        <v>2011</v>
      </c>
      <c r="D113" s="70" t="s">
        <v>720</v>
      </c>
    </row>
    <row r="114" spans="1:4" x14ac:dyDescent="0.25">
      <c r="A114" s="69" t="s">
        <v>516</v>
      </c>
      <c r="B114" s="69" t="s">
        <v>695</v>
      </c>
      <c r="C114" s="69">
        <v>2012</v>
      </c>
      <c r="D114" s="69">
        <v>-141.81099999999699</v>
      </c>
    </row>
    <row r="115" spans="1:4" x14ac:dyDescent="0.25">
      <c r="A115" s="69" t="s">
        <v>516</v>
      </c>
      <c r="B115" s="69" t="s">
        <v>695</v>
      </c>
      <c r="C115" s="69">
        <v>2013</v>
      </c>
      <c r="D115" s="69">
        <v>-370.97500000000201</v>
      </c>
    </row>
    <row r="116" spans="1:4" x14ac:dyDescent="0.25">
      <c r="A116" s="69" t="s">
        <v>516</v>
      </c>
      <c r="B116" s="69" t="s">
        <v>695</v>
      </c>
      <c r="C116" s="69">
        <v>2014</v>
      </c>
      <c r="D116" s="70" t="s">
        <v>719</v>
      </c>
    </row>
    <row r="117" spans="1:4" x14ac:dyDescent="0.25">
      <c r="A117" s="69" t="s">
        <v>516</v>
      </c>
      <c r="B117" s="69" t="s">
        <v>695</v>
      </c>
      <c r="C117" s="69">
        <v>2015</v>
      </c>
      <c r="D117" s="70" t="s">
        <v>718</v>
      </c>
    </row>
    <row r="118" spans="1:4" x14ac:dyDescent="0.25">
      <c r="A118" s="69" t="s">
        <v>516</v>
      </c>
      <c r="B118" s="69" t="s">
        <v>695</v>
      </c>
      <c r="C118" s="69">
        <v>2016</v>
      </c>
      <c r="D118" s="70" t="s">
        <v>717</v>
      </c>
    </row>
    <row r="119" spans="1:4" x14ac:dyDescent="0.25">
      <c r="A119" s="69" t="s">
        <v>516</v>
      </c>
      <c r="B119" s="69" t="s">
        <v>695</v>
      </c>
      <c r="C119" s="69">
        <v>2017</v>
      </c>
      <c r="D119" s="70" t="s">
        <v>716</v>
      </c>
    </row>
    <row r="120" spans="1:4" x14ac:dyDescent="0.25">
      <c r="A120" s="69" t="s">
        <v>516</v>
      </c>
      <c r="B120" s="69" t="s">
        <v>695</v>
      </c>
      <c r="C120" s="69">
        <v>2018</v>
      </c>
      <c r="D120" s="70" t="s">
        <v>715</v>
      </c>
    </row>
    <row r="121" spans="1:4" x14ac:dyDescent="0.25">
      <c r="A121" s="69" t="s">
        <v>516</v>
      </c>
      <c r="B121" s="69" t="s">
        <v>695</v>
      </c>
      <c r="C121" s="69">
        <v>2019</v>
      </c>
      <c r="D121" s="69">
        <v>568.46000000000095</v>
      </c>
    </row>
    <row r="122" spans="1:4" x14ac:dyDescent="0.25">
      <c r="A122" s="69" t="s">
        <v>516</v>
      </c>
      <c r="B122" s="69" t="s">
        <v>695</v>
      </c>
      <c r="C122" s="69">
        <v>2020</v>
      </c>
      <c r="D122" s="69">
        <v>-114.731999999999</v>
      </c>
    </row>
    <row r="123" spans="1:4" x14ac:dyDescent="0.25">
      <c r="A123" s="69" t="s">
        <v>516</v>
      </c>
      <c r="B123" s="69" t="s">
        <v>695</v>
      </c>
      <c r="C123" s="69">
        <v>2021</v>
      </c>
      <c r="D123" s="69">
        <v>-173.16300000000001</v>
      </c>
    </row>
    <row r="124" spans="1:4" x14ac:dyDescent="0.25">
      <c r="A124" s="69" t="s">
        <v>516</v>
      </c>
      <c r="B124" s="69" t="s">
        <v>695</v>
      </c>
      <c r="C124" s="69">
        <v>2022</v>
      </c>
      <c r="D124" s="70" t="s">
        <v>714</v>
      </c>
    </row>
    <row r="125" spans="1:4" x14ac:dyDescent="0.25">
      <c r="A125" s="69" t="s">
        <v>516</v>
      </c>
      <c r="B125" s="69" t="s">
        <v>695</v>
      </c>
      <c r="C125" s="69">
        <v>2023</v>
      </c>
      <c r="D125" s="69">
        <v>-1085.48899999999</v>
      </c>
    </row>
    <row r="126" spans="1:4" x14ac:dyDescent="0.25">
      <c r="A126" s="69" t="s">
        <v>516</v>
      </c>
      <c r="B126" s="69" t="s">
        <v>695</v>
      </c>
      <c r="C126" s="69">
        <v>2024</v>
      </c>
      <c r="D126" s="69">
        <v>280.5</v>
      </c>
    </row>
    <row r="127" spans="1:4" x14ac:dyDescent="0.25">
      <c r="A127" s="69" t="s">
        <v>484</v>
      </c>
      <c r="B127" s="69" t="s">
        <v>695</v>
      </c>
      <c r="C127" s="69">
        <v>2000</v>
      </c>
      <c r="D127" s="69" t="s">
        <v>514</v>
      </c>
    </row>
    <row r="128" spans="1:4" x14ac:dyDescent="0.25">
      <c r="A128" s="69" t="s">
        <v>484</v>
      </c>
      <c r="B128" s="69" t="s">
        <v>695</v>
      </c>
      <c r="C128" s="69">
        <v>2001</v>
      </c>
      <c r="D128" s="70" t="s">
        <v>713</v>
      </c>
    </row>
    <row r="129" spans="1:4" x14ac:dyDescent="0.25">
      <c r="A129" s="69" t="s">
        <v>484</v>
      </c>
      <c r="B129" s="69" t="s">
        <v>695</v>
      </c>
      <c r="C129" s="69">
        <v>2002</v>
      </c>
      <c r="D129" s="70" t="s">
        <v>712</v>
      </c>
    </row>
    <row r="130" spans="1:4" x14ac:dyDescent="0.25">
      <c r="A130" s="69" t="s">
        <v>484</v>
      </c>
      <c r="B130" s="69" t="s">
        <v>695</v>
      </c>
      <c r="C130" s="69">
        <v>2003</v>
      </c>
      <c r="D130" s="69">
        <v>84.956999999999994</v>
      </c>
    </row>
    <row r="131" spans="1:4" x14ac:dyDescent="0.25">
      <c r="A131" s="69" t="s">
        <v>484</v>
      </c>
      <c r="B131" s="69" t="s">
        <v>695</v>
      </c>
      <c r="C131" s="69">
        <v>2004</v>
      </c>
      <c r="D131" s="69">
        <v>79.44</v>
      </c>
    </row>
    <row r="132" spans="1:4" x14ac:dyDescent="0.25">
      <c r="A132" s="69" t="s">
        <v>484</v>
      </c>
      <c r="B132" s="69" t="s">
        <v>695</v>
      </c>
      <c r="C132" s="69">
        <v>2005</v>
      </c>
      <c r="D132" s="70" t="s">
        <v>711</v>
      </c>
    </row>
    <row r="133" spans="1:4" x14ac:dyDescent="0.25">
      <c r="A133" s="69" t="s">
        <v>484</v>
      </c>
      <c r="B133" s="69" t="s">
        <v>695</v>
      </c>
      <c r="C133" s="69">
        <v>2006</v>
      </c>
      <c r="D133" s="70" t="s">
        <v>710</v>
      </c>
    </row>
    <row r="134" spans="1:4" x14ac:dyDescent="0.25">
      <c r="A134" s="69" t="s">
        <v>484</v>
      </c>
      <c r="B134" s="69" t="s">
        <v>695</v>
      </c>
      <c r="C134" s="69">
        <v>2007</v>
      </c>
      <c r="D134" s="70" t="s">
        <v>709</v>
      </c>
    </row>
    <row r="135" spans="1:4" x14ac:dyDescent="0.25">
      <c r="A135" s="69" t="s">
        <v>484</v>
      </c>
      <c r="B135" s="69" t="s">
        <v>695</v>
      </c>
      <c r="C135" s="69">
        <v>2008</v>
      </c>
      <c r="D135" s="69">
        <v>-16.527999999999999</v>
      </c>
    </row>
    <row r="136" spans="1:4" x14ac:dyDescent="0.25">
      <c r="A136" s="69" t="s">
        <v>484</v>
      </c>
      <c r="B136" s="69" t="s">
        <v>695</v>
      </c>
      <c r="C136" s="69">
        <v>2009</v>
      </c>
      <c r="D136" s="70" t="s">
        <v>708</v>
      </c>
    </row>
    <row r="137" spans="1:4" x14ac:dyDescent="0.25">
      <c r="A137" s="69" t="s">
        <v>484</v>
      </c>
      <c r="B137" s="69" t="s">
        <v>695</v>
      </c>
      <c r="C137" s="69">
        <v>2010</v>
      </c>
      <c r="D137" s="70" t="s">
        <v>707</v>
      </c>
    </row>
    <row r="138" spans="1:4" x14ac:dyDescent="0.25">
      <c r="A138" s="69" t="s">
        <v>484</v>
      </c>
      <c r="B138" s="69" t="s">
        <v>695</v>
      </c>
      <c r="C138" s="69">
        <v>2011</v>
      </c>
      <c r="D138" s="70" t="s">
        <v>706</v>
      </c>
    </row>
    <row r="139" spans="1:4" x14ac:dyDescent="0.25">
      <c r="A139" s="69" t="s">
        <v>484</v>
      </c>
      <c r="B139" s="69" t="s">
        <v>695</v>
      </c>
      <c r="C139" s="69">
        <v>2012</v>
      </c>
      <c r="D139" s="70" t="s">
        <v>705</v>
      </c>
    </row>
    <row r="140" spans="1:4" x14ac:dyDescent="0.25">
      <c r="A140" s="69" t="s">
        <v>484</v>
      </c>
      <c r="B140" s="69" t="s">
        <v>695</v>
      </c>
      <c r="C140" s="69">
        <v>2013</v>
      </c>
      <c r="D140" s="70" t="s">
        <v>704</v>
      </c>
    </row>
    <row r="141" spans="1:4" x14ac:dyDescent="0.25">
      <c r="A141" s="69" t="s">
        <v>484</v>
      </c>
      <c r="B141" s="69" t="s">
        <v>695</v>
      </c>
      <c r="C141" s="69">
        <v>2014</v>
      </c>
      <c r="D141" s="70" t="s">
        <v>703</v>
      </c>
    </row>
    <row r="142" spans="1:4" x14ac:dyDescent="0.25">
      <c r="A142" s="69" t="s">
        <v>484</v>
      </c>
      <c r="B142" s="69" t="s">
        <v>695</v>
      </c>
      <c r="C142" s="69">
        <v>2015</v>
      </c>
      <c r="D142" s="70" t="s">
        <v>702</v>
      </c>
    </row>
    <row r="143" spans="1:4" x14ac:dyDescent="0.25">
      <c r="A143" s="69" t="s">
        <v>484</v>
      </c>
      <c r="B143" s="69" t="s">
        <v>695</v>
      </c>
      <c r="C143" s="69">
        <v>2016</v>
      </c>
      <c r="D143" s="70" t="s">
        <v>701</v>
      </c>
    </row>
    <row r="144" spans="1:4" x14ac:dyDescent="0.25">
      <c r="A144" s="69" t="s">
        <v>484</v>
      </c>
      <c r="B144" s="69" t="s">
        <v>695</v>
      </c>
      <c r="C144" s="69">
        <v>2017</v>
      </c>
      <c r="D144" s="70" t="s">
        <v>700</v>
      </c>
    </row>
    <row r="145" spans="1:4" x14ac:dyDescent="0.25">
      <c r="A145" s="69" t="s">
        <v>484</v>
      </c>
      <c r="B145" s="69" t="s">
        <v>695</v>
      </c>
      <c r="C145" s="69">
        <v>2018</v>
      </c>
      <c r="D145" s="70" t="s">
        <v>699</v>
      </c>
    </row>
    <row r="146" spans="1:4" x14ac:dyDescent="0.25">
      <c r="A146" s="69" t="s">
        <v>484</v>
      </c>
      <c r="B146" s="69" t="s">
        <v>695</v>
      </c>
      <c r="C146" s="69">
        <v>2019</v>
      </c>
      <c r="D146" s="70" t="s">
        <v>698</v>
      </c>
    </row>
    <row r="147" spans="1:4" x14ac:dyDescent="0.25">
      <c r="A147" s="69" t="s">
        <v>484</v>
      </c>
      <c r="B147" s="69" t="s">
        <v>695</v>
      </c>
      <c r="C147" s="69">
        <v>2020</v>
      </c>
      <c r="D147" s="69">
        <v>152.125</v>
      </c>
    </row>
    <row r="148" spans="1:4" x14ac:dyDescent="0.25">
      <c r="A148" s="69" t="s">
        <v>484</v>
      </c>
      <c r="B148" s="69" t="s">
        <v>695</v>
      </c>
      <c r="C148" s="69">
        <v>2021</v>
      </c>
      <c r="D148" s="70" t="s">
        <v>697</v>
      </c>
    </row>
    <row r="149" spans="1:4" x14ac:dyDescent="0.25">
      <c r="A149" s="69" t="s">
        <v>484</v>
      </c>
      <c r="B149" s="69" t="s">
        <v>695</v>
      </c>
      <c r="C149" s="69">
        <v>2022</v>
      </c>
      <c r="D149" s="70" t="s">
        <v>696</v>
      </c>
    </row>
    <row r="150" spans="1:4" x14ac:dyDescent="0.25">
      <c r="A150" s="69" t="s">
        <v>484</v>
      </c>
      <c r="B150" s="69" t="s">
        <v>695</v>
      </c>
      <c r="C150" s="69">
        <v>2023</v>
      </c>
      <c r="D150" s="69">
        <v>0</v>
      </c>
    </row>
    <row r="151" spans="1:4" x14ac:dyDescent="0.25">
      <c r="A151" s="69" t="s">
        <v>484</v>
      </c>
      <c r="B151" s="69" t="s">
        <v>695</v>
      </c>
      <c r="C151" s="69">
        <v>2024</v>
      </c>
      <c r="D151" s="69">
        <v>7</v>
      </c>
    </row>
    <row r="152" spans="1:4" x14ac:dyDescent="0.25">
      <c r="A152" s="69" t="s">
        <v>449</v>
      </c>
      <c r="B152" s="69" t="s">
        <v>689</v>
      </c>
      <c r="C152" s="69">
        <v>2011</v>
      </c>
      <c r="D152" s="69" t="s">
        <v>514</v>
      </c>
    </row>
    <row r="153" spans="1:4" x14ac:dyDescent="0.25">
      <c r="A153" s="69" t="s">
        <v>449</v>
      </c>
      <c r="B153" s="69" t="s">
        <v>689</v>
      </c>
      <c r="C153" s="69">
        <v>2012</v>
      </c>
      <c r="D153" s="69">
        <v>-1.4</v>
      </c>
    </row>
    <row r="154" spans="1:4" x14ac:dyDescent="0.25">
      <c r="A154" s="69" t="s">
        <v>449</v>
      </c>
      <c r="B154" s="69" t="s">
        <v>689</v>
      </c>
      <c r="C154" s="69">
        <v>2013</v>
      </c>
      <c r="D154" s="69">
        <v>1.5</v>
      </c>
    </row>
    <row r="155" spans="1:4" x14ac:dyDescent="0.25">
      <c r="A155" s="69" t="s">
        <v>449</v>
      </c>
      <c r="B155" s="69" t="s">
        <v>689</v>
      </c>
      <c r="C155" s="69">
        <v>2014</v>
      </c>
      <c r="D155" s="69">
        <v>0</v>
      </c>
    </row>
    <row r="156" spans="1:4" x14ac:dyDescent="0.25">
      <c r="A156" s="69" t="s">
        <v>449</v>
      </c>
      <c r="B156" s="69" t="s">
        <v>689</v>
      </c>
      <c r="C156" s="69">
        <v>2015</v>
      </c>
      <c r="D156" s="69">
        <v>-0.25</v>
      </c>
    </row>
    <row r="157" spans="1:4" x14ac:dyDescent="0.25">
      <c r="A157" s="69" t="s">
        <v>449</v>
      </c>
      <c r="B157" s="69" t="s">
        <v>689</v>
      </c>
      <c r="C157" s="69">
        <v>2016</v>
      </c>
      <c r="D157" s="70" t="s">
        <v>694</v>
      </c>
    </row>
    <row r="158" spans="1:4" x14ac:dyDescent="0.25">
      <c r="A158" s="69" t="s">
        <v>449</v>
      </c>
      <c r="B158" s="69" t="s">
        <v>689</v>
      </c>
      <c r="C158" s="69">
        <v>2017</v>
      </c>
      <c r="D158" s="69">
        <v>0</v>
      </c>
    </row>
    <row r="159" spans="1:4" x14ac:dyDescent="0.25">
      <c r="A159" s="69" t="s">
        <v>449</v>
      </c>
      <c r="B159" s="69" t="s">
        <v>689</v>
      </c>
      <c r="C159" s="69">
        <v>2018</v>
      </c>
      <c r="D159" s="69">
        <v>0</v>
      </c>
    </row>
    <row r="160" spans="1:4" x14ac:dyDescent="0.25">
      <c r="A160" s="69" t="s">
        <v>449</v>
      </c>
      <c r="B160" s="69" t="s">
        <v>689</v>
      </c>
      <c r="C160" s="69">
        <v>2019</v>
      </c>
      <c r="D160" s="69">
        <v>0</v>
      </c>
    </row>
    <row r="161" spans="1:4" x14ac:dyDescent="0.25">
      <c r="A161" s="69" t="s">
        <v>449</v>
      </c>
      <c r="B161" s="69" t="s">
        <v>689</v>
      </c>
      <c r="C161" s="69">
        <v>2020</v>
      </c>
      <c r="D161" s="69">
        <v>0</v>
      </c>
    </row>
    <row r="162" spans="1:4" x14ac:dyDescent="0.25">
      <c r="A162" s="69" t="s">
        <v>449</v>
      </c>
      <c r="B162" s="69" t="s">
        <v>689</v>
      </c>
      <c r="C162" s="69">
        <v>2021</v>
      </c>
      <c r="D162" s="69">
        <v>0</v>
      </c>
    </row>
    <row r="163" spans="1:4" x14ac:dyDescent="0.25">
      <c r="A163" s="69" t="s">
        <v>449</v>
      </c>
      <c r="B163" s="69" t="s">
        <v>689</v>
      </c>
      <c r="C163" s="69">
        <v>2022</v>
      </c>
      <c r="D163" s="69">
        <v>0</v>
      </c>
    </row>
    <row r="164" spans="1:4" x14ac:dyDescent="0.25">
      <c r="A164" s="69" t="s">
        <v>449</v>
      </c>
      <c r="B164" s="69" t="s">
        <v>689</v>
      </c>
      <c r="C164" s="69">
        <v>2023</v>
      </c>
      <c r="D164" s="69">
        <v>0</v>
      </c>
    </row>
    <row r="165" spans="1:4" x14ac:dyDescent="0.25">
      <c r="A165" s="69" t="s">
        <v>449</v>
      </c>
      <c r="B165" s="69" t="s">
        <v>689</v>
      </c>
      <c r="C165" s="69">
        <v>2024</v>
      </c>
      <c r="D165" s="69">
        <v>0</v>
      </c>
    </row>
    <row r="166" spans="1:4" x14ac:dyDescent="0.25">
      <c r="A166" s="69" t="s">
        <v>492</v>
      </c>
      <c r="B166" s="69" t="s">
        <v>689</v>
      </c>
      <c r="C166" s="69">
        <v>2004</v>
      </c>
      <c r="D166" s="69" t="s">
        <v>514</v>
      </c>
    </row>
    <row r="167" spans="1:4" x14ac:dyDescent="0.25">
      <c r="A167" s="69" t="s">
        <v>492</v>
      </c>
      <c r="B167" s="69" t="s">
        <v>689</v>
      </c>
      <c r="C167" s="69">
        <v>2005</v>
      </c>
      <c r="D167" s="69">
        <v>0</v>
      </c>
    </row>
    <row r="168" spans="1:4" x14ac:dyDescent="0.25">
      <c r="A168" s="69" t="s">
        <v>492</v>
      </c>
      <c r="B168" s="69" t="s">
        <v>689</v>
      </c>
      <c r="C168" s="69">
        <v>2006</v>
      </c>
      <c r="D168" s="69">
        <v>0</v>
      </c>
    </row>
    <row r="169" spans="1:4" x14ac:dyDescent="0.25">
      <c r="A169" s="69" t="s">
        <v>492</v>
      </c>
      <c r="B169" s="69" t="s">
        <v>689</v>
      </c>
      <c r="C169" s="69">
        <v>2007</v>
      </c>
      <c r="D169" s="69">
        <v>2.8</v>
      </c>
    </row>
    <row r="170" spans="1:4" x14ac:dyDescent="0.25">
      <c r="A170" s="69" t="s">
        <v>492</v>
      </c>
      <c r="B170" s="69" t="s">
        <v>689</v>
      </c>
      <c r="C170" s="69">
        <v>2008</v>
      </c>
      <c r="D170" s="69">
        <v>0</v>
      </c>
    </row>
    <row r="171" spans="1:4" x14ac:dyDescent="0.25">
      <c r="A171" s="69" t="s">
        <v>492</v>
      </c>
      <c r="B171" s="69" t="s">
        <v>689</v>
      </c>
      <c r="C171" s="69">
        <v>2009</v>
      </c>
      <c r="D171" s="69">
        <v>3</v>
      </c>
    </row>
    <row r="172" spans="1:4" x14ac:dyDescent="0.25">
      <c r="A172" s="69" t="s">
        <v>492</v>
      </c>
      <c r="B172" s="69" t="s">
        <v>689</v>
      </c>
      <c r="C172" s="69">
        <v>2010</v>
      </c>
      <c r="D172" s="69">
        <v>1</v>
      </c>
    </row>
    <row r="173" spans="1:4" x14ac:dyDescent="0.25">
      <c r="A173" s="69" t="s">
        <v>492</v>
      </c>
      <c r="B173" s="69" t="s">
        <v>689</v>
      </c>
      <c r="C173" s="69">
        <v>2011</v>
      </c>
      <c r="D173" s="69">
        <v>-1</v>
      </c>
    </row>
    <row r="174" spans="1:4" x14ac:dyDescent="0.25">
      <c r="A174" s="69" t="s">
        <v>492</v>
      </c>
      <c r="B174" s="69" t="s">
        <v>689</v>
      </c>
      <c r="C174" s="69">
        <v>2012</v>
      </c>
      <c r="D174" s="69">
        <v>10</v>
      </c>
    </row>
    <row r="175" spans="1:4" x14ac:dyDescent="0.25">
      <c r="A175" s="69" t="s">
        <v>492</v>
      </c>
      <c r="B175" s="69" t="s">
        <v>689</v>
      </c>
      <c r="C175" s="69">
        <v>2013</v>
      </c>
      <c r="D175" s="69">
        <v>10</v>
      </c>
    </row>
    <row r="176" spans="1:4" x14ac:dyDescent="0.25">
      <c r="A176" s="69" t="s">
        <v>492</v>
      </c>
      <c r="B176" s="69" t="s">
        <v>689</v>
      </c>
      <c r="C176" s="69">
        <v>2014</v>
      </c>
      <c r="D176" s="69">
        <v>3</v>
      </c>
    </row>
    <row r="177" spans="1:4" x14ac:dyDescent="0.25">
      <c r="A177" s="69" t="s">
        <v>492</v>
      </c>
      <c r="B177" s="69" t="s">
        <v>689</v>
      </c>
      <c r="C177" s="69">
        <v>2015</v>
      </c>
      <c r="D177" s="69">
        <v>0</v>
      </c>
    </row>
    <row r="178" spans="1:4" x14ac:dyDescent="0.25">
      <c r="A178" s="69" t="s">
        <v>492</v>
      </c>
      <c r="B178" s="69" t="s">
        <v>689</v>
      </c>
      <c r="C178" s="69">
        <v>2016</v>
      </c>
      <c r="D178" s="69">
        <v>4</v>
      </c>
    </row>
    <row r="179" spans="1:4" x14ac:dyDescent="0.25">
      <c r="A179" s="69" t="s">
        <v>492</v>
      </c>
      <c r="B179" s="69" t="s">
        <v>689</v>
      </c>
      <c r="C179" s="69">
        <v>2017</v>
      </c>
      <c r="D179" s="69">
        <v>-1</v>
      </c>
    </row>
    <row r="180" spans="1:4" x14ac:dyDescent="0.25">
      <c r="A180" s="69" t="s">
        <v>492</v>
      </c>
      <c r="B180" s="69" t="s">
        <v>689</v>
      </c>
      <c r="C180" s="69">
        <v>2018</v>
      </c>
      <c r="D180" s="69">
        <v>3</v>
      </c>
    </row>
    <row r="181" spans="1:4" x14ac:dyDescent="0.25">
      <c r="A181" s="69" t="s">
        <v>492</v>
      </c>
      <c r="B181" s="69" t="s">
        <v>689</v>
      </c>
      <c r="C181" s="69">
        <v>2019</v>
      </c>
      <c r="D181" s="69">
        <v>5</v>
      </c>
    </row>
    <row r="182" spans="1:4" x14ac:dyDescent="0.25">
      <c r="A182" s="69" t="s">
        <v>492</v>
      </c>
      <c r="B182" s="69" t="s">
        <v>689</v>
      </c>
      <c r="C182" s="69">
        <v>2020</v>
      </c>
      <c r="D182" s="69">
        <v>0</v>
      </c>
    </row>
    <row r="183" spans="1:4" x14ac:dyDescent="0.25">
      <c r="A183" s="69" t="s">
        <v>492</v>
      </c>
      <c r="B183" s="69" t="s">
        <v>689</v>
      </c>
      <c r="C183" s="69">
        <v>2021</v>
      </c>
      <c r="D183" s="69">
        <v>6</v>
      </c>
    </row>
    <row r="184" spans="1:4" x14ac:dyDescent="0.25">
      <c r="A184" s="69" t="s">
        <v>492</v>
      </c>
      <c r="B184" s="69" t="s">
        <v>689</v>
      </c>
      <c r="C184" s="69">
        <v>2022</v>
      </c>
      <c r="D184" s="69">
        <v>6</v>
      </c>
    </row>
    <row r="185" spans="1:4" x14ac:dyDescent="0.25">
      <c r="A185" s="69" t="s">
        <v>492</v>
      </c>
      <c r="B185" s="69" t="s">
        <v>689</v>
      </c>
      <c r="C185" s="69">
        <v>2023</v>
      </c>
      <c r="D185" s="69">
        <v>0</v>
      </c>
    </row>
    <row r="186" spans="1:4" x14ac:dyDescent="0.25">
      <c r="A186" s="69" t="s">
        <v>492</v>
      </c>
      <c r="B186" s="69" t="s">
        <v>689</v>
      </c>
      <c r="C186" s="69">
        <v>2024</v>
      </c>
      <c r="D186" s="69">
        <v>-8</v>
      </c>
    </row>
    <row r="187" spans="1:4" x14ac:dyDescent="0.25">
      <c r="A187" s="69" t="s">
        <v>474</v>
      </c>
      <c r="B187" s="69" t="s">
        <v>689</v>
      </c>
      <c r="C187" s="69">
        <v>2000</v>
      </c>
      <c r="D187" s="69" t="s">
        <v>514</v>
      </c>
    </row>
    <row r="188" spans="1:4" x14ac:dyDescent="0.25">
      <c r="A188" s="69" t="s">
        <v>474</v>
      </c>
      <c r="B188" s="69" t="s">
        <v>689</v>
      </c>
      <c r="C188" s="69">
        <v>2001</v>
      </c>
      <c r="D188" s="69">
        <v>-17</v>
      </c>
    </row>
    <row r="189" spans="1:4" x14ac:dyDescent="0.25">
      <c r="A189" s="69" t="s">
        <v>474</v>
      </c>
      <c r="B189" s="69" t="s">
        <v>689</v>
      </c>
      <c r="C189" s="69">
        <v>2002</v>
      </c>
      <c r="D189" s="69">
        <v>93</v>
      </c>
    </row>
    <row r="190" spans="1:4" x14ac:dyDescent="0.25">
      <c r="A190" s="69" t="s">
        <v>474</v>
      </c>
      <c r="B190" s="69" t="s">
        <v>689</v>
      </c>
      <c r="C190" s="69">
        <v>2003</v>
      </c>
      <c r="D190" s="69">
        <v>41</v>
      </c>
    </row>
    <row r="191" spans="1:4" x14ac:dyDescent="0.25">
      <c r="A191" s="69" t="s">
        <v>474</v>
      </c>
      <c r="B191" s="69" t="s">
        <v>689</v>
      </c>
      <c r="C191" s="69">
        <v>2004</v>
      </c>
      <c r="D191" s="69">
        <v>-65</v>
      </c>
    </row>
    <row r="192" spans="1:4" x14ac:dyDescent="0.25">
      <c r="A192" s="69" t="s">
        <v>474</v>
      </c>
      <c r="B192" s="69" t="s">
        <v>689</v>
      </c>
      <c r="C192" s="69">
        <v>2005</v>
      </c>
      <c r="D192" s="69">
        <v>29</v>
      </c>
    </row>
    <row r="193" spans="1:4" x14ac:dyDescent="0.25">
      <c r="A193" s="69" t="s">
        <v>474</v>
      </c>
      <c r="B193" s="69" t="s">
        <v>689</v>
      </c>
      <c r="C193" s="69">
        <v>2006</v>
      </c>
      <c r="D193" s="69">
        <v>0</v>
      </c>
    </row>
    <row r="194" spans="1:4" x14ac:dyDescent="0.25">
      <c r="A194" s="69" t="s">
        <v>474</v>
      </c>
      <c r="B194" s="69" t="s">
        <v>689</v>
      </c>
      <c r="C194" s="69">
        <v>2007</v>
      </c>
      <c r="D194" s="69">
        <v>0</v>
      </c>
    </row>
    <row r="195" spans="1:4" x14ac:dyDescent="0.25">
      <c r="A195" s="69" t="s">
        <v>474</v>
      </c>
      <c r="B195" s="69" t="s">
        <v>689</v>
      </c>
      <c r="C195" s="69">
        <v>2008</v>
      </c>
      <c r="D195" s="69">
        <v>0</v>
      </c>
    </row>
    <row r="196" spans="1:4" x14ac:dyDescent="0.25">
      <c r="A196" s="69" t="s">
        <v>474</v>
      </c>
      <c r="B196" s="69" t="s">
        <v>689</v>
      </c>
      <c r="C196" s="69">
        <v>2009</v>
      </c>
      <c r="D196" s="69">
        <v>24</v>
      </c>
    </row>
    <row r="197" spans="1:4" x14ac:dyDescent="0.25">
      <c r="A197" s="69" t="s">
        <v>474</v>
      </c>
      <c r="B197" s="69" t="s">
        <v>689</v>
      </c>
      <c r="C197" s="69">
        <v>2010</v>
      </c>
      <c r="D197" s="69">
        <v>33</v>
      </c>
    </row>
    <row r="198" spans="1:4" x14ac:dyDescent="0.25">
      <c r="A198" s="69" t="s">
        <v>474</v>
      </c>
      <c r="B198" s="69" t="s">
        <v>689</v>
      </c>
      <c r="C198" s="69">
        <v>2011</v>
      </c>
      <c r="D198" s="69">
        <v>0</v>
      </c>
    </row>
    <row r="199" spans="1:4" x14ac:dyDescent="0.25">
      <c r="A199" s="69" t="s">
        <v>474</v>
      </c>
      <c r="B199" s="69" t="s">
        <v>689</v>
      </c>
      <c r="C199" s="69">
        <v>2012</v>
      </c>
      <c r="D199" s="69">
        <v>0</v>
      </c>
    </row>
    <row r="200" spans="1:4" x14ac:dyDescent="0.25">
      <c r="A200" s="69" t="s">
        <v>474</v>
      </c>
      <c r="B200" s="69" t="s">
        <v>689</v>
      </c>
      <c r="C200" s="69">
        <v>2013</v>
      </c>
      <c r="D200" s="69">
        <v>1</v>
      </c>
    </row>
    <row r="201" spans="1:4" x14ac:dyDescent="0.25">
      <c r="A201" s="69" t="s">
        <v>474</v>
      </c>
      <c r="B201" s="69" t="s">
        <v>689</v>
      </c>
      <c r="C201" s="69">
        <v>2014</v>
      </c>
      <c r="D201" s="69">
        <v>39</v>
      </c>
    </row>
    <row r="202" spans="1:4" x14ac:dyDescent="0.25">
      <c r="A202" s="69" t="s">
        <v>474</v>
      </c>
      <c r="B202" s="69" t="s">
        <v>689</v>
      </c>
      <c r="C202" s="69">
        <v>2015</v>
      </c>
      <c r="D202" s="69">
        <v>0</v>
      </c>
    </row>
    <row r="203" spans="1:4" x14ac:dyDescent="0.25">
      <c r="A203" s="69" t="s">
        <v>474</v>
      </c>
      <c r="B203" s="69" t="s">
        <v>689</v>
      </c>
      <c r="C203" s="69">
        <v>2016</v>
      </c>
      <c r="D203" s="69">
        <v>-1</v>
      </c>
    </row>
    <row r="204" spans="1:4" x14ac:dyDescent="0.25">
      <c r="A204" s="69" t="s">
        <v>474</v>
      </c>
      <c r="B204" s="69" t="s">
        <v>689</v>
      </c>
      <c r="C204" s="69">
        <v>2017</v>
      </c>
      <c r="D204" s="70" t="s">
        <v>693</v>
      </c>
    </row>
    <row r="205" spans="1:4" x14ac:dyDescent="0.25">
      <c r="A205" s="69" t="s">
        <v>474</v>
      </c>
      <c r="B205" s="69" t="s">
        <v>689</v>
      </c>
      <c r="C205" s="69">
        <v>2018</v>
      </c>
      <c r="D205" s="69">
        <v>0</v>
      </c>
    </row>
    <row r="206" spans="1:4" x14ac:dyDescent="0.25">
      <c r="A206" s="69" t="s">
        <v>474</v>
      </c>
      <c r="B206" s="69" t="s">
        <v>689</v>
      </c>
      <c r="C206" s="69">
        <v>2019</v>
      </c>
      <c r="D206" s="69">
        <v>0</v>
      </c>
    </row>
    <row r="207" spans="1:4" x14ac:dyDescent="0.25">
      <c r="A207" s="69" t="s">
        <v>474</v>
      </c>
      <c r="B207" s="69" t="s">
        <v>689</v>
      </c>
      <c r="C207" s="69">
        <v>2020</v>
      </c>
      <c r="D207" s="70" t="s">
        <v>692</v>
      </c>
    </row>
    <row r="208" spans="1:4" x14ac:dyDescent="0.25">
      <c r="A208" s="69" t="s">
        <v>474</v>
      </c>
      <c r="B208" s="69" t="s">
        <v>689</v>
      </c>
      <c r="C208" s="69">
        <v>2021</v>
      </c>
      <c r="D208" s="69">
        <v>0</v>
      </c>
    </row>
    <row r="209" spans="1:4" x14ac:dyDescent="0.25">
      <c r="A209" s="69" t="s">
        <v>474</v>
      </c>
      <c r="B209" s="69" t="s">
        <v>689</v>
      </c>
      <c r="C209" s="69">
        <v>2022</v>
      </c>
      <c r="D209" s="69">
        <v>0</v>
      </c>
    </row>
    <row r="210" spans="1:4" x14ac:dyDescent="0.25">
      <c r="A210" s="69" t="s">
        <v>474</v>
      </c>
      <c r="B210" s="69" t="s">
        <v>689</v>
      </c>
      <c r="C210" s="69">
        <v>2023</v>
      </c>
      <c r="D210" s="69">
        <v>0</v>
      </c>
    </row>
    <row r="211" spans="1:4" x14ac:dyDescent="0.25">
      <c r="A211" s="69" t="s">
        <v>474</v>
      </c>
      <c r="B211" s="69" t="s">
        <v>689</v>
      </c>
      <c r="C211" s="69">
        <v>2024</v>
      </c>
      <c r="D211" s="69">
        <v>0</v>
      </c>
    </row>
    <row r="212" spans="1:4" x14ac:dyDescent="0.25">
      <c r="A212" s="69" t="s">
        <v>516</v>
      </c>
      <c r="B212" s="69" t="s">
        <v>689</v>
      </c>
      <c r="C212" s="69">
        <v>2000</v>
      </c>
      <c r="D212" s="69" t="s">
        <v>514</v>
      </c>
    </row>
    <row r="213" spans="1:4" x14ac:dyDescent="0.25">
      <c r="A213" s="69" t="s">
        <v>516</v>
      </c>
      <c r="B213" s="69" t="s">
        <v>689</v>
      </c>
      <c r="C213" s="69">
        <v>2001</v>
      </c>
      <c r="D213" s="69">
        <v>0</v>
      </c>
    </row>
    <row r="214" spans="1:4" x14ac:dyDescent="0.25">
      <c r="A214" s="69" t="s">
        <v>516</v>
      </c>
      <c r="B214" s="69" t="s">
        <v>689</v>
      </c>
      <c r="C214" s="69">
        <v>2002</v>
      </c>
      <c r="D214" s="69">
        <v>2</v>
      </c>
    </row>
    <row r="215" spans="1:4" x14ac:dyDescent="0.25">
      <c r="A215" s="69" t="s">
        <v>516</v>
      </c>
      <c r="B215" s="69" t="s">
        <v>689</v>
      </c>
      <c r="C215" s="69">
        <v>2003</v>
      </c>
      <c r="D215" s="69">
        <v>0</v>
      </c>
    </row>
    <row r="216" spans="1:4" x14ac:dyDescent="0.25">
      <c r="A216" s="69" t="s">
        <v>516</v>
      </c>
      <c r="B216" s="69" t="s">
        <v>689</v>
      </c>
      <c r="C216" s="69">
        <v>2004</v>
      </c>
      <c r="D216" s="69">
        <v>0</v>
      </c>
    </row>
    <row r="217" spans="1:4" x14ac:dyDescent="0.25">
      <c r="A217" s="69" t="s">
        <v>516</v>
      </c>
      <c r="B217" s="69" t="s">
        <v>689</v>
      </c>
      <c r="C217" s="69">
        <v>2005</v>
      </c>
      <c r="D217" s="69">
        <v>-1.085</v>
      </c>
    </row>
    <row r="218" spans="1:4" x14ac:dyDescent="0.25">
      <c r="A218" s="69" t="s">
        <v>516</v>
      </c>
      <c r="B218" s="69" t="s">
        <v>689</v>
      </c>
      <c r="C218" s="69">
        <v>2006</v>
      </c>
      <c r="D218" s="69">
        <v>11</v>
      </c>
    </row>
    <row r="219" spans="1:4" x14ac:dyDescent="0.25">
      <c r="A219" s="69" t="s">
        <v>516</v>
      </c>
      <c r="B219" s="69" t="s">
        <v>689</v>
      </c>
      <c r="C219" s="69">
        <v>2007</v>
      </c>
      <c r="D219" s="69">
        <v>0</v>
      </c>
    </row>
    <row r="220" spans="1:4" x14ac:dyDescent="0.25">
      <c r="A220" s="69" t="s">
        <v>516</v>
      </c>
      <c r="B220" s="69" t="s">
        <v>689</v>
      </c>
      <c r="C220" s="69">
        <v>2008</v>
      </c>
      <c r="D220" s="69">
        <v>0</v>
      </c>
    </row>
    <row r="221" spans="1:4" x14ac:dyDescent="0.25">
      <c r="A221" s="69" t="s">
        <v>516</v>
      </c>
      <c r="B221" s="69" t="s">
        <v>689</v>
      </c>
      <c r="C221" s="69">
        <v>2009</v>
      </c>
      <c r="D221" s="69">
        <v>0</v>
      </c>
    </row>
    <row r="222" spans="1:4" x14ac:dyDescent="0.25">
      <c r="A222" s="69" t="s">
        <v>516</v>
      </c>
      <c r="B222" s="69" t="s">
        <v>689</v>
      </c>
      <c r="C222" s="69">
        <v>2010</v>
      </c>
      <c r="D222" s="69">
        <v>0</v>
      </c>
    </row>
    <row r="223" spans="1:4" x14ac:dyDescent="0.25">
      <c r="A223" s="69" t="s">
        <v>516</v>
      </c>
      <c r="B223" s="69" t="s">
        <v>689</v>
      </c>
      <c r="C223" s="69">
        <v>2011</v>
      </c>
      <c r="D223" s="69">
        <v>0</v>
      </c>
    </row>
    <row r="224" spans="1:4" x14ac:dyDescent="0.25">
      <c r="A224" s="69" t="s">
        <v>516</v>
      </c>
      <c r="B224" s="69" t="s">
        <v>689</v>
      </c>
      <c r="C224" s="69">
        <v>2012</v>
      </c>
      <c r="D224" s="69">
        <v>0</v>
      </c>
    </row>
    <row r="225" spans="1:4" x14ac:dyDescent="0.25">
      <c r="A225" s="69" t="s">
        <v>516</v>
      </c>
      <c r="B225" s="69" t="s">
        <v>689</v>
      </c>
      <c r="C225" s="69">
        <v>2013</v>
      </c>
      <c r="D225" s="69">
        <v>0</v>
      </c>
    </row>
    <row r="226" spans="1:4" x14ac:dyDescent="0.25">
      <c r="A226" s="69" t="s">
        <v>516</v>
      </c>
      <c r="B226" s="69" t="s">
        <v>689</v>
      </c>
      <c r="C226" s="69">
        <v>2014</v>
      </c>
      <c r="D226" s="69">
        <v>5.0000000000000697E-2</v>
      </c>
    </row>
    <row r="227" spans="1:4" x14ac:dyDescent="0.25">
      <c r="A227" s="69" t="s">
        <v>516</v>
      </c>
      <c r="B227" s="69" t="s">
        <v>689</v>
      </c>
      <c r="C227" s="69">
        <v>2015</v>
      </c>
      <c r="D227" s="69">
        <v>0</v>
      </c>
    </row>
    <row r="228" spans="1:4" x14ac:dyDescent="0.25">
      <c r="A228" s="69" t="s">
        <v>516</v>
      </c>
      <c r="B228" s="69" t="s">
        <v>689</v>
      </c>
      <c r="C228" s="69">
        <v>2016</v>
      </c>
      <c r="D228" s="69">
        <v>9.0000000000003393E-3</v>
      </c>
    </row>
    <row r="229" spans="1:4" x14ac:dyDescent="0.25">
      <c r="A229" s="69" t="s">
        <v>516</v>
      </c>
      <c r="B229" s="69" t="s">
        <v>689</v>
      </c>
      <c r="C229" s="69">
        <v>2017</v>
      </c>
      <c r="D229" s="70" t="s">
        <v>691</v>
      </c>
    </row>
    <row r="230" spans="1:4" x14ac:dyDescent="0.25">
      <c r="A230" s="69" t="s">
        <v>516</v>
      </c>
      <c r="B230" s="69" t="s">
        <v>689</v>
      </c>
      <c r="C230" s="69">
        <v>2018</v>
      </c>
      <c r="D230" s="70" t="s">
        <v>690</v>
      </c>
    </row>
    <row r="231" spans="1:4" x14ac:dyDescent="0.25">
      <c r="A231" s="69" t="s">
        <v>516</v>
      </c>
      <c r="B231" s="69" t="s">
        <v>689</v>
      </c>
      <c r="C231" s="69">
        <v>2019</v>
      </c>
      <c r="D231" s="69">
        <v>0</v>
      </c>
    </row>
    <row r="232" spans="1:4" x14ac:dyDescent="0.25">
      <c r="A232" s="69" t="s">
        <v>516</v>
      </c>
      <c r="B232" s="69" t="s">
        <v>689</v>
      </c>
      <c r="C232" s="69">
        <v>2020</v>
      </c>
      <c r="D232" s="69">
        <v>0</v>
      </c>
    </row>
    <row r="233" spans="1:4" x14ac:dyDescent="0.25">
      <c r="A233" s="69" t="s">
        <v>516</v>
      </c>
      <c r="B233" s="69" t="s">
        <v>689</v>
      </c>
      <c r="C233" s="69">
        <v>2021</v>
      </c>
      <c r="D233" s="69">
        <v>-0.66499999999999904</v>
      </c>
    </row>
    <row r="234" spans="1:4" x14ac:dyDescent="0.25">
      <c r="A234" s="69" t="s">
        <v>516</v>
      </c>
      <c r="B234" s="69" t="s">
        <v>689</v>
      </c>
      <c r="C234" s="69">
        <v>2022</v>
      </c>
      <c r="D234" s="69">
        <v>-5.0000000000004201E-2</v>
      </c>
    </row>
    <row r="235" spans="1:4" x14ac:dyDescent="0.25">
      <c r="A235" s="69" t="s">
        <v>516</v>
      </c>
      <c r="B235" s="69" t="s">
        <v>689</v>
      </c>
      <c r="C235" s="69">
        <v>2023</v>
      </c>
      <c r="D235" s="69">
        <v>0</v>
      </c>
    </row>
    <row r="236" spans="1:4" x14ac:dyDescent="0.25">
      <c r="A236" s="69" t="s">
        <v>516</v>
      </c>
      <c r="B236" s="69" t="s">
        <v>689</v>
      </c>
      <c r="C236" s="69">
        <v>2024</v>
      </c>
      <c r="D236" s="69">
        <v>0</v>
      </c>
    </row>
    <row r="237" spans="1:4" x14ac:dyDescent="0.25">
      <c r="A237" s="69" t="s">
        <v>449</v>
      </c>
      <c r="B237" s="69" t="s">
        <v>643</v>
      </c>
      <c r="C237" s="69">
        <v>2000</v>
      </c>
      <c r="D237" s="69" t="s">
        <v>514</v>
      </c>
    </row>
    <row r="238" spans="1:4" x14ac:dyDescent="0.25">
      <c r="A238" s="69" t="s">
        <v>449</v>
      </c>
      <c r="B238" s="69" t="s">
        <v>643</v>
      </c>
      <c r="C238" s="69">
        <v>2001</v>
      </c>
      <c r="D238" s="69">
        <v>25</v>
      </c>
    </row>
    <row r="239" spans="1:4" x14ac:dyDescent="0.25">
      <c r="A239" s="69" t="s">
        <v>449</v>
      </c>
      <c r="B239" s="69" t="s">
        <v>643</v>
      </c>
      <c r="C239" s="69">
        <v>2002</v>
      </c>
      <c r="D239" s="69">
        <v>99</v>
      </c>
    </row>
    <row r="240" spans="1:4" x14ac:dyDescent="0.25">
      <c r="A240" s="69" t="s">
        <v>449</v>
      </c>
      <c r="B240" s="69" t="s">
        <v>643</v>
      </c>
      <c r="C240" s="69">
        <v>2003</v>
      </c>
      <c r="D240" s="69">
        <v>8</v>
      </c>
    </row>
    <row r="241" spans="1:4" x14ac:dyDescent="0.25">
      <c r="A241" s="69" t="s">
        <v>449</v>
      </c>
      <c r="B241" s="69" t="s">
        <v>643</v>
      </c>
      <c r="C241" s="69">
        <v>2004</v>
      </c>
      <c r="D241" s="69">
        <v>-113</v>
      </c>
    </row>
    <row r="242" spans="1:4" x14ac:dyDescent="0.25">
      <c r="A242" s="69" t="s">
        <v>449</v>
      </c>
      <c r="B242" s="69" t="s">
        <v>643</v>
      </c>
      <c r="C242" s="69">
        <v>2005</v>
      </c>
      <c r="D242" s="69">
        <v>13</v>
      </c>
    </row>
    <row r="243" spans="1:4" x14ac:dyDescent="0.25">
      <c r="A243" s="69" t="s">
        <v>449</v>
      </c>
      <c r="B243" s="69" t="s">
        <v>643</v>
      </c>
      <c r="C243" s="69">
        <v>2006</v>
      </c>
      <c r="D243" s="69">
        <v>12</v>
      </c>
    </row>
    <row r="244" spans="1:4" x14ac:dyDescent="0.25">
      <c r="A244" s="69" t="s">
        <v>449</v>
      </c>
      <c r="B244" s="69" t="s">
        <v>643</v>
      </c>
      <c r="C244" s="69">
        <v>2007</v>
      </c>
      <c r="D244" s="69">
        <v>13</v>
      </c>
    </row>
    <row r="245" spans="1:4" x14ac:dyDescent="0.25">
      <c r="A245" s="69" t="s">
        <v>449</v>
      </c>
      <c r="B245" s="69" t="s">
        <v>643</v>
      </c>
      <c r="C245" s="69">
        <v>2008</v>
      </c>
      <c r="D245" s="69">
        <v>-42</v>
      </c>
    </row>
    <row r="246" spans="1:4" x14ac:dyDescent="0.25">
      <c r="A246" s="69" t="s">
        <v>449</v>
      </c>
      <c r="B246" s="69" t="s">
        <v>643</v>
      </c>
      <c r="C246" s="69">
        <v>2009</v>
      </c>
      <c r="D246" s="69">
        <v>88</v>
      </c>
    </row>
    <row r="247" spans="1:4" x14ac:dyDescent="0.25">
      <c r="A247" s="69" t="s">
        <v>449</v>
      </c>
      <c r="B247" s="69" t="s">
        <v>643</v>
      </c>
      <c r="C247" s="69">
        <v>2010</v>
      </c>
      <c r="D247" s="69">
        <v>217</v>
      </c>
    </row>
    <row r="248" spans="1:4" x14ac:dyDescent="0.25">
      <c r="A248" s="69" t="s">
        <v>449</v>
      </c>
      <c r="B248" s="69" t="s">
        <v>643</v>
      </c>
      <c r="C248" s="69">
        <v>2011</v>
      </c>
      <c r="D248" s="70" t="s">
        <v>688</v>
      </c>
    </row>
    <row r="249" spans="1:4" x14ac:dyDescent="0.25">
      <c r="A249" s="69" t="s">
        <v>449</v>
      </c>
      <c r="B249" s="69" t="s">
        <v>643</v>
      </c>
      <c r="C249" s="69">
        <v>2012</v>
      </c>
      <c r="D249" s="70" t="s">
        <v>687</v>
      </c>
    </row>
    <row r="250" spans="1:4" x14ac:dyDescent="0.25">
      <c r="A250" s="69" t="s">
        <v>449</v>
      </c>
      <c r="B250" s="69" t="s">
        <v>643</v>
      </c>
      <c r="C250" s="69">
        <v>2013</v>
      </c>
      <c r="D250" s="69">
        <v>-10.5679999999993</v>
      </c>
    </row>
    <row r="251" spans="1:4" x14ac:dyDescent="0.25">
      <c r="A251" s="69" t="s">
        <v>449</v>
      </c>
      <c r="B251" s="69" t="s">
        <v>643</v>
      </c>
      <c r="C251" s="69">
        <v>2014</v>
      </c>
      <c r="D251" s="69">
        <v>-39.086999999999499</v>
      </c>
    </row>
    <row r="252" spans="1:4" x14ac:dyDescent="0.25">
      <c r="A252" s="69" t="s">
        <v>449</v>
      </c>
      <c r="B252" s="69" t="s">
        <v>643</v>
      </c>
      <c r="C252" s="69">
        <v>2015</v>
      </c>
      <c r="D252" s="70" t="s">
        <v>686</v>
      </c>
    </row>
    <row r="253" spans="1:4" x14ac:dyDescent="0.25">
      <c r="A253" s="69" t="s">
        <v>449</v>
      </c>
      <c r="B253" s="69" t="s">
        <v>643</v>
      </c>
      <c r="C253" s="69">
        <v>2016</v>
      </c>
      <c r="D253" s="70" t="s">
        <v>685</v>
      </c>
    </row>
    <row r="254" spans="1:4" x14ac:dyDescent="0.25">
      <c r="A254" s="69" t="s">
        <v>449</v>
      </c>
      <c r="B254" s="69" t="s">
        <v>643</v>
      </c>
      <c r="C254" s="69">
        <v>2017</v>
      </c>
      <c r="D254" s="70" t="s">
        <v>684</v>
      </c>
    </row>
    <row r="255" spans="1:4" x14ac:dyDescent="0.25">
      <c r="A255" s="69" t="s">
        <v>449</v>
      </c>
      <c r="B255" s="69" t="s">
        <v>643</v>
      </c>
      <c r="C255" s="69">
        <v>2018</v>
      </c>
      <c r="D255" s="70" t="s">
        <v>683</v>
      </c>
    </row>
    <row r="256" spans="1:4" x14ac:dyDescent="0.25">
      <c r="A256" s="69" t="s">
        <v>449</v>
      </c>
      <c r="B256" s="69" t="s">
        <v>643</v>
      </c>
      <c r="C256" s="69">
        <v>2019</v>
      </c>
      <c r="D256" s="70" t="s">
        <v>682</v>
      </c>
    </row>
    <row r="257" spans="1:4" x14ac:dyDescent="0.25">
      <c r="A257" s="69" t="s">
        <v>449</v>
      </c>
      <c r="B257" s="69" t="s">
        <v>643</v>
      </c>
      <c r="C257" s="69">
        <v>2020</v>
      </c>
      <c r="D257" s="70" t="s">
        <v>681</v>
      </c>
    </row>
    <row r="258" spans="1:4" x14ac:dyDescent="0.25">
      <c r="A258" s="69" t="s">
        <v>449</v>
      </c>
      <c r="B258" s="69" t="s">
        <v>643</v>
      </c>
      <c r="C258" s="69">
        <v>2021</v>
      </c>
      <c r="D258" s="70" t="s">
        <v>680</v>
      </c>
    </row>
    <row r="259" spans="1:4" x14ac:dyDescent="0.25">
      <c r="A259" s="69" t="s">
        <v>449</v>
      </c>
      <c r="B259" s="69" t="s">
        <v>643</v>
      </c>
      <c r="C259" s="69">
        <v>2022</v>
      </c>
      <c r="D259" s="69">
        <v>-27.129999999997299</v>
      </c>
    </row>
    <row r="260" spans="1:4" x14ac:dyDescent="0.25">
      <c r="A260" s="69" t="s">
        <v>449</v>
      </c>
      <c r="B260" s="69" t="s">
        <v>643</v>
      </c>
      <c r="C260" s="69">
        <v>2023</v>
      </c>
      <c r="D260" s="70" t="s">
        <v>679</v>
      </c>
    </row>
    <row r="261" spans="1:4" x14ac:dyDescent="0.25">
      <c r="A261" s="69" t="s">
        <v>449</v>
      </c>
      <c r="B261" s="69" t="s">
        <v>643</v>
      </c>
      <c r="C261" s="69">
        <v>2024</v>
      </c>
      <c r="D261" s="69">
        <v>43</v>
      </c>
    </row>
    <row r="262" spans="1:4" x14ac:dyDescent="0.25">
      <c r="A262" s="69" t="s">
        <v>492</v>
      </c>
      <c r="B262" s="69" t="s">
        <v>643</v>
      </c>
      <c r="C262" s="69">
        <v>2000</v>
      </c>
      <c r="D262" s="69" t="s">
        <v>514</v>
      </c>
    </row>
    <row r="263" spans="1:4" x14ac:dyDescent="0.25">
      <c r="A263" s="69" t="s">
        <v>492</v>
      </c>
      <c r="B263" s="69" t="s">
        <v>643</v>
      </c>
      <c r="C263" s="69">
        <v>2001</v>
      </c>
      <c r="D263" s="69">
        <v>0</v>
      </c>
    </row>
    <row r="264" spans="1:4" x14ac:dyDescent="0.25">
      <c r="A264" s="69" t="s">
        <v>492</v>
      </c>
      <c r="B264" s="69" t="s">
        <v>643</v>
      </c>
      <c r="C264" s="69">
        <v>2002</v>
      </c>
      <c r="D264" s="69">
        <v>106</v>
      </c>
    </row>
    <row r="265" spans="1:4" x14ac:dyDescent="0.25">
      <c r="A265" s="69" t="s">
        <v>492</v>
      </c>
      <c r="B265" s="69" t="s">
        <v>643</v>
      </c>
      <c r="C265" s="69">
        <v>2003</v>
      </c>
      <c r="D265" s="69">
        <v>16</v>
      </c>
    </row>
    <row r="266" spans="1:4" x14ac:dyDescent="0.25">
      <c r="A266" s="69" t="s">
        <v>492</v>
      </c>
      <c r="B266" s="69" t="s">
        <v>643</v>
      </c>
      <c r="C266" s="69">
        <v>2004</v>
      </c>
      <c r="D266" s="69">
        <v>233</v>
      </c>
    </row>
    <row r="267" spans="1:4" x14ac:dyDescent="0.25">
      <c r="A267" s="69" t="s">
        <v>492</v>
      </c>
      <c r="B267" s="69" t="s">
        <v>643</v>
      </c>
      <c r="C267" s="69">
        <v>2005</v>
      </c>
      <c r="D267" s="69">
        <v>24</v>
      </c>
    </row>
    <row r="268" spans="1:4" x14ac:dyDescent="0.25">
      <c r="A268" s="69" t="s">
        <v>492</v>
      </c>
      <c r="B268" s="69" t="s">
        <v>643</v>
      </c>
      <c r="C268" s="69">
        <v>2006</v>
      </c>
      <c r="D268" s="69">
        <v>-17</v>
      </c>
    </row>
    <row r="269" spans="1:4" x14ac:dyDescent="0.25">
      <c r="A269" s="69" t="s">
        <v>492</v>
      </c>
      <c r="B269" s="69" t="s">
        <v>643</v>
      </c>
      <c r="C269" s="69">
        <v>2007</v>
      </c>
      <c r="D269" s="69">
        <v>-56</v>
      </c>
    </row>
    <row r="270" spans="1:4" x14ac:dyDescent="0.25">
      <c r="A270" s="69" t="s">
        <v>492</v>
      </c>
      <c r="B270" s="69" t="s">
        <v>643</v>
      </c>
      <c r="C270" s="69">
        <v>2008</v>
      </c>
      <c r="D270" s="69">
        <v>27</v>
      </c>
    </row>
    <row r="271" spans="1:4" x14ac:dyDescent="0.25">
      <c r="A271" s="69" t="s">
        <v>492</v>
      </c>
      <c r="B271" s="69" t="s">
        <v>643</v>
      </c>
      <c r="C271" s="69">
        <v>2009</v>
      </c>
      <c r="D271" s="69">
        <v>176</v>
      </c>
    </row>
    <row r="272" spans="1:4" x14ac:dyDescent="0.25">
      <c r="A272" s="69" t="s">
        <v>492</v>
      </c>
      <c r="B272" s="69" t="s">
        <v>643</v>
      </c>
      <c r="C272" s="69">
        <v>2010</v>
      </c>
      <c r="D272" s="69">
        <v>67</v>
      </c>
    </row>
    <row r="273" spans="1:4" x14ac:dyDescent="0.25">
      <c r="A273" s="69" t="s">
        <v>492</v>
      </c>
      <c r="B273" s="69" t="s">
        <v>643</v>
      </c>
      <c r="C273" s="69">
        <v>2011</v>
      </c>
      <c r="D273" s="69">
        <v>218</v>
      </c>
    </row>
    <row r="274" spans="1:4" x14ac:dyDescent="0.25">
      <c r="A274" s="69" t="s">
        <v>492</v>
      </c>
      <c r="B274" s="69" t="s">
        <v>643</v>
      </c>
      <c r="C274" s="69">
        <v>2012</v>
      </c>
      <c r="D274" s="69">
        <v>-18</v>
      </c>
    </row>
    <row r="275" spans="1:4" x14ac:dyDescent="0.25">
      <c r="A275" s="69" t="s">
        <v>492</v>
      </c>
      <c r="B275" s="69" t="s">
        <v>643</v>
      </c>
      <c r="C275" s="69">
        <v>2013</v>
      </c>
      <c r="D275" s="69">
        <v>-18</v>
      </c>
    </row>
    <row r="276" spans="1:4" x14ac:dyDescent="0.25">
      <c r="A276" s="69" t="s">
        <v>492</v>
      </c>
      <c r="B276" s="69" t="s">
        <v>643</v>
      </c>
      <c r="C276" s="69">
        <v>2014</v>
      </c>
      <c r="D276" s="69">
        <v>-9</v>
      </c>
    </row>
    <row r="277" spans="1:4" x14ac:dyDescent="0.25">
      <c r="A277" s="69" t="s">
        <v>492</v>
      </c>
      <c r="B277" s="69" t="s">
        <v>643</v>
      </c>
      <c r="C277" s="69">
        <v>2015</v>
      </c>
      <c r="D277" s="69">
        <v>9</v>
      </c>
    </row>
    <row r="278" spans="1:4" x14ac:dyDescent="0.25">
      <c r="A278" s="69" t="s">
        <v>492</v>
      </c>
      <c r="B278" s="69" t="s">
        <v>643</v>
      </c>
      <c r="C278" s="69">
        <v>2016</v>
      </c>
      <c r="D278" s="69">
        <v>40</v>
      </c>
    </row>
    <row r="279" spans="1:4" x14ac:dyDescent="0.25">
      <c r="A279" s="69" t="s">
        <v>492</v>
      </c>
      <c r="B279" s="69" t="s">
        <v>643</v>
      </c>
      <c r="C279" s="69">
        <v>2017</v>
      </c>
      <c r="D279" s="69">
        <v>-2</v>
      </c>
    </row>
    <row r="280" spans="1:4" x14ac:dyDescent="0.25">
      <c r="A280" s="69" t="s">
        <v>492</v>
      </c>
      <c r="B280" s="69" t="s">
        <v>643</v>
      </c>
      <c r="C280" s="69">
        <v>2018</v>
      </c>
      <c r="D280" s="69">
        <v>-298</v>
      </c>
    </row>
    <row r="281" spans="1:4" x14ac:dyDescent="0.25">
      <c r="A281" s="69" t="s">
        <v>492</v>
      </c>
      <c r="B281" s="69" t="s">
        <v>643</v>
      </c>
      <c r="C281" s="69">
        <v>2019</v>
      </c>
      <c r="D281" s="69">
        <v>49</v>
      </c>
    </row>
    <row r="282" spans="1:4" x14ac:dyDescent="0.25">
      <c r="A282" s="69" t="s">
        <v>492</v>
      </c>
      <c r="B282" s="69" t="s">
        <v>643</v>
      </c>
      <c r="C282" s="69">
        <v>2020</v>
      </c>
      <c r="D282" s="69">
        <v>76</v>
      </c>
    </row>
    <row r="283" spans="1:4" x14ac:dyDescent="0.25">
      <c r="A283" s="69" t="s">
        <v>492</v>
      </c>
      <c r="B283" s="69" t="s">
        <v>643</v>
      </c>
      <c r="C283" s="69">
        <v>2021</v>
      </c>
      <c r="D283" s="69">
        <v>36</v>
      </c>
    </row>
    <row r="284" spans="1:4" x14ac:dyDescent="0.25">
      <c r="A284" s="69" t="s">
        <v>492</v>
      </c>
      <c r="B284" s="69" t="s">
        <v>643</v>
      </c>
      <c r="C284" s="69">
        <v>2022</v>
      </c>
      <c r="D284" s="69">
        <v>80</v>
      </c>
    </row>
    <row r="285" spans="1:4" x14ac:dyDescent="0.25">
      <c r="A285" s="69" t="s">
        <v>492</v>
      </c>
      <c r="B285" s="69" t="s">
        <v>643</v>
      </c>
      <c r="C285" s="69">
        <v>2023</v>
      </c>
      <c r="D285" s="69">
        <v>36</v>
      </c>
    </row>
    <row r="286" spans="1:4" x14ac:dyDescent="0.25">
      <c r="A286" s="69" t="s">
        <v>492</v>
      </c>
      <c r="B286" s="69" t="s">
        <v>643</v>
      </c>
      <c r="C286" s="69">
        <v>2024</v>
      </c>
      <c r="D286" s="69">
        <v>238</v>
      </c>
    </row>
    <row r="287" spans="1:4" x14ac:dyDescent="0.25">
      <c r="A287" s="69" t="s">
        <v>474</v>
      </c>
      <c r="B287" s="69" t="s">
        <v>643</v>
      </c>
      <c r="C287" s="69">
        <v>2000</v>
      </c>
      <c r="D287" s="69" t="s">
        <v>514</v>
      </c>
    </row>
    <row r="288" spans="1:4" x14ac:dyDescent="0.25">
      <c r="A288" s="69" t="s">
        <v>474</v>
      </c>
      <c r="B288" s="69" t="s">
        <v>643</v>
      </c>
      <c r="C288" s="69">
        <v>2001</v>
      </c>
      <c r="D288" s="69">
        <v>67</v>
      </c>
    </row>
    <row r="289" spans="1:4" x14ac:dyDescent="0.25">
      <c r="A289" s="69" t="s">
        <v>474</v>
      </c>
      <c r="B289" s="69" t="s">
        <v>643</v>
      </c>
      <c r="C289" s="69">
        <v>2002</v>
      </c>
      <c r="D289" s="69">
        <v>101</v>
      </c>
    </row>
    <row r="290" spans="1:4" x14ac:dyDescent="0.25">
      <c r="A290" s="69" t="s">
        <v>474</v>
      </c>
      <c r="B290" s="69" t="s">
        <v>643</v>
      </c>
      <c r="C290" s="69">
        <v>2003</v>
      </c>
      <c r="D290" s="69">
        <v>146</v>
      </c>
    </row>
    <row r="291" spans="1:4" x14ac:dyDescent="0.25">
      <c r="A291" s="69" t="s">
        <v>474</v>
      </c>
      <c r="B291" s="69" t="s">
        <v>643</v>
      </c>
      <c r="C291" s="69">
        <v>2004</v>
      </c>
      <c r="D291" s="69">
        <v>83</v>
      </c>
    </row>
    <row r="292" spans="1:4" x14ac:dyDescent="0.25">
      <c r="A292" s="69" t="s">
        <v>474</v>
      </c>
      <c r="B292" s="69" t="s">
        <v>643</v>
      </c>
      <c r="C292" s="69">
        <v>2005</v>
      </c>
      <c r="D292" s="69">
        <v>249</v>
      </c>
    </row>
    <row r="293" spans="1:4" x14ac:dyDescent="0.25">
      <c r="A293" s="69" t="s">
        <v>474</v>
      </c>
      <c r="B293" s="69" t="s">
        <v>643</v>
      </c>
      <c r="C293" s="69">
        <v>2006</v>
      </c>
      <c r="D293" s="69">
        <v>79</v>
      </c>
    </row>
    <row r="294" spans="1:4" x14ac:dyDescent="0.25">
      <c r="A294" s="69" t="s">
        <v>474</v>
      </c>
      <c r="B294" s="69" t="s">
        <v>643</v>
      </c>
      <c r="C294" s="69">
        <v>2007</v>
      </c>
      <c r="D294" s="69">
        <v>45</v>
      </c>
    </row>
    <row r="295" spans="1:4" x14ac:dyDescent="0.25">
      <c r="A295" s="69" t="s">
        <v>474</v>
      </c>
      <c r="B295" s="69" t="s">
        <v>643</v>
      </c>
      <c r="C295" s="69">
        <v>2008</v>
      </c>
      <c r="D295" s="69">
        <v>159</v>
      </c>
    </row>
    <row r="296" spans="1:4" x14ac:dyDescent="0.25">
      <c r="A296" s="69" t="s">
        <v>474</v>
      </c>
      <c r="B296" s="69" t="s">
        <v>643</v>
      </c>
      <c r="C296" s="69">
        <v>2009</v>
      </c>
      <c r="D296" s="69">
        <v>95</v>
      </c>
    </row>
    <row r="297" spans="1:4" x14ac:dyDescent="0.25">
      <c r="A297" s="69" t="s">
        <v>474</v>
      </c>
      <c r="B297" s="69" t="s">
        <v>643</v>
      </c>
      <c r="C297" s="69">
        <v>2010</v>
      </c>
      <c r="D297" s="69">
        <v>149</v>
      </c>
    </row>
    <row r="298" spans="1:4" x14ac:dyDescent="0.25">
      <c r="A298" s="69" t="s">
        <v>474</v>
      </c>
      <c r="B298" s="69" t="s">
        <v>643</v>
      </c>
      <c r="C298" s="69">
        <v>2011</v>
      </c>
      <c r="D298" s="69">
        <v>217</v>
      </c>
    </row>
    <row r="299" spans="1:4" x14ac:dyDescent="0.25">
      <c r="A299" s="69" t="s">
        <v>474</v>
      </c>
      <c r="B299" s="69" t="s">
        <v>643</v>
      </c>
      <c r="C299" s="69">
        <v>2012</v>
      </c>
      <c r="D299" s="69">
        <v>143</v>
      </c>
    </row>
    <row r="300" spans="1:4" x14ac:dyDescent="0.25">
      <c r="A300" s="69" t="s">
        <v>474</v>
      </c>
      <c r="B300" s="69" t="s">
        <v>643</v>
      </c>
      <c r="C300" s="69">
        <v>2013</v>
      </c>
      <c r="D300" s="69">
        <v>129</v>
      </c>
    </row>
    <row r="301" spans="1:4" x14ac:dyDescent="0.25">
      <c r="A301" s="69" t="s">
        <v>474</v>
      </c>
      <c r="B301" s="69" t="s">
        <v>643</v>
      </c>
      <c r="C301" s="69">
        <v>2014</v>
      </c>
      <c r="D301" s="69">
        <v>64</v>
      </c>
    </row>
    <row r="302" spans="1:4" x14ac:dyDescent="0.25">
      <c r="A302" s="69" t="s">
        <v>474</v>
      </c>
      <c r="B302" s="69" t="s">
        <v>643</v>
      </c>
      <c r="C302" s="69">
        <v>2015</v>
      </c>
      <c r="D302" s="69">
        <v>122</v>
      </c>
    </row>
    <row r="303" spans="1:4" x14ac:dyDescent="0.25">
      <c r="A303" s="69" t="s">
        <v>474</v>
      </c>
      <c r="B303" s="69" t="s">
        <v>643</v>
      </c>
      <c r="C303" s="69">
        <v>2016</v>
      </c>
      <c r="D303" s="69">
        <v>78</v>
      </c>
    </row>
    <row r="304" spans="1:4" x14ac:dyDescent="0.25">
      <c r="A304" s="69" t="s">
        <v>474</v>
      </c>
      <c r="B304" s="69" t="s">
        <v>643</v>
      </c>
      <c r="C304" s="69">
        <v>2017</v>
      </c>
      <c r="D304" s="70" t="s">
        <v>678</v>
      </c>
    </row>
    <row r="305" spans="1:4" x14ac:dyDescent="0.25">
      <c r="A305" s="69" t="s">
        <v>474</v>
      </c>
      <c r="B305" s="69" t="s">
        <v>643</v>
      </c>
      <c r="C305" s="69">
        <v>2018</v>
      </c>
      <c r="D305" s="70" t="s">
        <v>677</v>
      </c>
    </row>
    <row r="306" spans="1:4" x14ac:dyDescent="0.25">
      <c r="A306" s="69" t="s">
        <v>474</v>
      </c>
      <c r="B306" s="69" t="s">
        <v>643</v>
      </c>
      <c r="C306" s="69">
        <v>2019</v>
      </c>
      <c r="D306" s="70" t="s">
        <v>676</v>
      </c>
    </row>
    <row r="307" spans="1:4" x14ac:dyDescent="0.25">
      <c r="A307" s="69" t="s">
        <v>474</v>
      </c>
      <c r="B307" s="69" t="s">
        <v>643</v>
      </c>
      <c r="C307" s="69">
        <v>2020</v>
      </c>
      <c r="D307" s="70" t="s">
        <v>675</v>
      </c>
    </row>
    <row r="308" spans="1:4" x14ac:dyDescent="0.25">
      <c r="A308" s="69" t="s">
        <v>474</v>
      </c>
      <c r="B308" s="69" t="s">
        <v>643</v>
      </c>
      <c r="C308" s="69">
        <v>2021</v>
      </c>
      <c r="D308" s="70" t="s">
        <v>674</v>
      </c>
    </row>
    <row r="309" spans="1:4" x14ac:dyDescent="0.25">
      <c r="A309" s="69" t="s">
        <v>474</v>
      </c>
      <c r="B309" s="69" t="s">
        <v>643</v>
      </c>
      <c r="C309" s="69">
        <v>2022</v>
      </c>
      <c r="D309" s="70" t="s">
        <v>673</v>
      </c>
    </row>
    <row r="310" spans="1:4" x14ac:dyDescent="0.25">
      <c r="A310" s="69" t="s">
        <v>474</v>
      </c>
      <c r="B310" s="69" t="s">
        <v>643</v>
      </c>
      <c r="C310" s="69">
        <v>2023</v>
      </c>
      <c r="D310" s="69">
        <v>9.6379999999990105</v>
      </c>
    </row>
    <row r="311" spans="1:4" x14ac:dyDescent="0.25">
      <c r="A311" s="69" t="s">
        <v>474</v>
      </c>
      <c r="B311" s="69" t="s">
        <v>643</v>
      </c>
      <c r="C311" s="69">
        <v>2024</v>
      </c>
      <c r="D311" s="69">
        <v>27</v>
      </c>
    </row>
    <row r="312" spans="1:4" x14ac:dyDescent="0.25">
      <c r="A312" s="69" t="s">
        <v>467</v>
      </c>
      <c r="B312" s="69" t="s">
        <v>643</v>
      </c>
      <c r="C312" s="69">
        <v>2000</v>
      </c>
      <c r="D312" s="69" t="s">
        <v>514</v>
      </c>
    </row>
    <row r="313" spans="1:4" x14ac:dyDescent="0.25">
      <c r="A313" s="69" t="s">
        <v>467</v>
      </c>
      <c r="B313" s="69" t="s">
        <v>643</v>
      </c>
      <c r="C313" s="69">
        <v>2001</v>
      </c>
      <c r="D313" s="69">
        <v>51</v>
      </c>
    </row>
    <row r="314" spans="1:4" x14ac:dyDescent="0.25">
      <c r="A314" s="69" t="s">
        <v>467</v>
      </c>
      <c r="B314" s="69" t="s">
        <v>643</v>
      </c>
      <c r="C314" s="69">
        <v>2002</v>
      </c>
      <c r="D314" s="69">
        <v>-27</v>
      </c>
    </row>
    <row r="315" spans="1:4" x14ac:dyDescent="0.25">
      <c r="A315" s="69" t="s">
        <v>467</v>
      </c>
      <c r="B315" s="69" t="s">
        <v>643</v>
      </c>
      <c r="C315" s="69">
        <v>2003</v>
      </c>
      <c r="D315" s="69">
        <v>26</v>
      </c>
    </row>
    <row r="316" spans="1:4" x14ac:dyDescent="0.25">
      <c r="A316" s="69" t="s">
        <v>467</v>
      </c>
      <c r="B316" s="69" t="s">
        <v>643</v>
      </c>
      <c r="C316" s="69">
        <v>2004</v>
      </c>
      <c r="D316" s="69">
        <v>9</v>
      </c>
    </row>
    <row r="317" spans="1:4" x14ac:dyDescent="0.25">
      <c r="A317" s="69" t="s">
        <v>467</v>
      </c>
      <c r="B317" s="69" t="s">
        <v>643</v>
      </c>
      <c r="C317" s="69">
        <v>2005</v>
      </c>
      <c r="D317" s="69">
        <v>39</v>
      </c>
    </row>
    <row r="318" spans="1:4" x14ac:dyDescent="0.25">
      <c r="A318" s="69" t="s">
        <v>467</v>
      </c>
      <c r="B318" s="69" t="s">
        <v>643</v>
      </c>
      <c r="C318" s="69">
        <v>2006</v>
      </c>
      <c r="D318" s="69">
        <v>10</v>
      </c>
    </row>
    <row r="319" spans="1:4" x14ac:dyDescent="0.25">
      <c r="A319" s="69" t="s">
        <v>467</v>
      </c>
      <c r="B319" s="69" t="s">
        <v>643</v>
      </c>
      <c r="C319" s="69">
        <v>2007</v>
      </c>
      <c r="D319" s="69">
        <v>-3</v>
      </c>
    </row>
    <row r="320" spans="1:4" x14ac:dyDescent="0.25">
      <c r="A320" s="69" t="s">
        <v>467</v>
      </c>
      <c r="B320" s="69" t="s">
        <v>643</v>
      </c>
      <c r="C320" s="69">
        <v>2008</v>
      </c>
      <c r="D320" s="69">
        <v>7</v>
      </c>
    </row>
    <row r="321" spans="1:4" x14ac:dyDescent="0.25">
      <c r="A321" s="69" t="s">
        <v>467</v>
      </c>
      <c r="B321" s="69" t="s">
        <v>643</v>
      </c>
      <c r="C321" s="69">
        <v>2009</v>
      </c>
      <c r="D321" s="69">
        <v>3</v>
      </c>
    </row>
    <row r="322" spans="1:4" x14ac:dyDescent="0.25">
      <c r="A322" s="69" t="s">
        <v>467</v>
      </c>
      <c r="B322" s="69" t="s">
        <v>643</v>
      </c>
      <c r="C322" s="69">
        <v>2010</v>
      </c>
      <c r="D322" s="69">
        <v>4</v>
      </c>
    </row>
    <row r="323" spans="1:4" x14ac:dyDescent="0.25">
      <c r="A323" s="69" t="s">
        <v>467</v>
      </c>
      <c r="B323" s="69" t="s">
        <v>643</v>
      </c>
      <c r="C323" s="69">
        <v>2011</v>
      </c>
      <c r="D323" s="69">
        <v>4</v>
      </c>
    </row>
    <row r="324" spans="1:4" x14ac:dyDescent="0.25">
      <c r="A324" s="69" t="s">
        <v>467</v>
      </c>
      <c r="B324" s="69" t="s">
        <v>643</v>
      </c>
      <c r="C324" s="69">
        <v>2012</v>
      </c>
      <c r="D324" s="69">
        <v>5</v>
      </c>
    </row>
    <row r="325" spans="1:4" x14ac:dyDescent="0.25">
      <c r="A325" s="69" t="s">
        <v>467</v>
      </c>
      <c r="B325" s="69" t="s">
        <v>643</v>
      </c>
      <c r="C325" s="69">
        <v>2013</v>
      </c>
      <c r="D325" s="69">
        <v>4</v>
      </c>
    </row>
    <row r="326" spans="1:4" x14ac:dyDescent="0.25">
      <c r="A326" s="69" t="s">
        <v>467</v>
      </c>
      <c r="B326" s="69" t="s">
        <v>643</v>
      </c>
      <c r="C326" s="69">
        <v>2014</v>
      </c>
      <c r="D326" s="69">
        <v>9</v>
      </c>
    </row>
    <row r="327" spans="1:4" x14ac:dyDescent="0.25">
      <c r="A327" s="69" t="s">
        <v>467</v>
      </c>
      <c r="B327" s="69" t="s">
        <v>643</v>
      </c>
      <c r="C327" s="69">
        <v>2015</v>
      </c>
      <c r="D327" s="69">
        <v>6</v>
      </c>
    </row>
    <row r="328" spans="1:4" x14ac:dyDescent="0.25">
      <c r="A328" s="69" t="s">
        <v>467</v>
      </c>
      <c r="B328" s="69" t="s">
        <v>643</v>
      </c>
      <c r="C328" s="69">
        <v>2016</v>
      </c>
      <c r="D328" s="69">
        <v>8</v>
      </c>
    </row>
    <row r="329" spans="1:4" x14ac:dyDescent="0.25">
      <c r="A329" s="69" t="s">
        <v>467</v>
      </c>
      <c r="B329" s="69" t="s">
        <v>643</v>
      </c>
      <c r="C329" s="69">
        <v>2017</v>
      </c>
      <c r="D329" s="69">
        <v>-4.94100000000003</v>
      </c>
    </row>
    <row r="330" spans="1:4" x14ac:dyDescent="0.25">
      <c r="A330" s="69" t="s">
        <v>467</v>
      </c>
      <c r="B330" s="69" t="s">
        <v>643</v>
      </c>
      <c r="C330" s="69">
        <v>2018</v>
      </c>
      <c r="D330" s="69">
        <v>1.20900000000006</v>
      </c>
    </row>
    <row r="331" spans="1:4" x14ac:dyDescent="0.25">
      <c r="A331" s="69" t="s">
        <v>467</v>
      </c>
      <c r="B331" s="69" t="s">
        <v>643</v>
      </c>
      <c r="C331" s="69">
        <v>2019</v>
      </c>
      <c r="D331" s="70" t="s">
        <v>672</v>
      </c>
    </row>
    <row r="332" spans="1:4" x14ac:dyDescent="0.25">
      <c r="A332" s="69" t="s">
        <v>467</v>
      </c>
      <c r="B332" s="69" t="s">
        <v>643</v>
      </c>
      <c r="C332" s="69">
        <v>2020</v>
      </c>
      <c r="D332" s="70" t="s">
        <v>671</v>
      </c>
    </row>
    <row r="333" spans="1:4" x14ac:dyDescent="0.25">
      <c r="A333" s="69" t="s">
        <v>467</v>
      </c>
      <c r="B333" s="69" t="s">
        <v>643</v>
      </c>
      <c r="C333" s="69">
        <v>2021</v>
      </c>
      <c r="D333" s="69">
        <v>-2.0540000000000802</v>
      </c>
    </row>
    <row r="334" spans="1:4" x14ac:dyDescent="0.25">
      <c r="A334" s="69" t="s">
        <v>467</v>
      </c>
      <c r="B334" s="69" t="s">
        <v>643</v>
      </c>
      <c r="C334" s="69">
        <v>2022</v>
      </c>
      <c r="D334" s="69">
        <v>9.3009999999999309</v>
      </c>
    </row>
    <row r="335" spans="1:4" x14ac:dyDescent="0.25">
      <c r="A335" s="69" t="s">
        <v>467</v>
      </c>
      <c r="B335" s="69" t="s">
        <v>643</v>
      </c>
      <c r="C335" s="69">
        <v>2023</v>
      </c>
      <c r="D335" s="70" t="s">
        <v>670</v>
      </c>
    </row>
    <row r="336" spans="1:4" x14ac:dyDescent="0.25">
      <c r="A336" s="69" t="s">
        <v>467</v>
      </c>
      <c r="B336" s="69" t="s">
        <v>643</v>
      </c>
      <c r="C336" s="69">
        <v>2024</v>
      </c>
      <c r="D336" s="69">
        <v>1</v>
      </c>
    </row>
    <row r="337" spans="1:4" x14ac:dyDescent="0.25">
      <c r="A337" s="69" t="s">
        <v>516</v>
      </c>
      <c r="B337" s="69" t="s">
        <v>643</v>
      </c>
      <c r="C337" s="69">
        <v>2000</v>
      </c>
      <c r="D337" s="69" t="s">
        <v>514</v>
      </c>
    </row>
    <row r="338" spans="1:4" x14ac:dyDescent="0.25">
      <c r="A338" s="69" t="s">
        <v>516</v>
      </c>
      <c r="B338" s="69" t="s">
        <v>643</v>
      </c>
      <c r="C338" s="69">
        <v>2001</v>
      </c>
      <c r="D338" s="69">
        <v>-26.382000000005</v>
      </c>
    </row>
    <row r="339" spans="1:4" x14ac:dyDescent="0.25">
      <c r="A339" s="69" t="s">
        <v>516</v>
      </c>
      <c r="B339" s="69" t="s">
        <v>643</v>
      </c>
      <c r="C339" s="69">
        <v>2002</v>
      </c>
      <c r="D339" s="69">
        <v>-9</v>
      </c>
    </row>
    <row r="340" spans="1:4" x14ac:dyDescent="0.25">
      <c r="A340" s="69" t="s">
        <v>516</v>
      </c>
      <c r="B340" s="69" t="s">
        <v>643</v>
      </c>
      <c r="C340" s="69">
        <v>2003</v>
      </c>
      <c r="D340" s="69">
        <v>588</v>
      </c>
    </row>
    <row r="341" spans="1:4" x14ac:dyDescent="0.25">
      <c r="A341" s="69" t="s">
        <v>516</v>
      </c>
      <c r="B341" s="69" t="s">
        <v>643</v>
      </c>
      <c r="C341" s="69">
        <v>2004</v>
      </c>
      <c r="D341" s="70" t="s">
        <v>669</v>
      </c>
    </row>
    <row r="342" spans="1:4" x14ac:dyDescent="0.25">
      <c r="A342" s="69" t="s">
        <v>516</v>
      </c>
      <c r="B342" s="69" t="s">
        <v>643</v>
      </c>
      <c r="C342" s="69">
        <v>2005</v>
      </c>
      <c r="D342" s="70" t="s">
        <v>668</v>
      </c>
    </row>
    <row r="343" spans="1:4" x14ac:dyDescent="0.25">
      <c r="A343" s="69" t="s">
        <v>516</v>
      </c>
      <c r="B343" s="69" t="s">
        <v>643</v>
      </c>
      <c r="C343" s="69">
        <v>2006</v>
      </c>
      <c r="D343" s="70" t="s">
        <v>667</v>
      </c>
    </row>
    <row r="344" spans="1:4" x14ac:dyDescent="0.25">
      <c r="A344" s="69" t="s">
        <v>516</v>
      </c>
      <c r="B344" s="69" t="s">
        <v>643</v>
      </c>
      <c r="C344" s="69">
        <v>2007</v>
      </c>
      <c r="D344" s="70" t="s">
        <v>666</v>
      </c>
    </row>
    <row r="345" spans="1:4" x14ac:dyDescent="0.25">
      <c r="A345" s="69" t="s">
        <v>516</v>
      </c>
      <c r="B345" s="69" t="s">
        <v>643</v>
      </c>
      <c r="C345" s="69">
        <v>2008</v>
      </c>
      <c r="D345" s="70" t="s">
        <v>665</v>
      </c>
    </row>
    <row r="346" spans="1:4" x14ac:dyDescent="0.25">
      <c r="A346" s="69" t="s">
        <v>516</v>
      </c>
      <c r="B346" s="69" t="s">
        <v>643</v>
      </c>
      <c r="C346" s="69">
        <v>2009</v>
      </c>
      <c r="D346" s="70" t="s">
        <v>664</v>
      </c>
    </row>
    <row r="347" spans="1:4" x14ac:dyDescent="0.25">
      <c r="A347" s="69" t="s">
        <v>516</v>
      </c>
      <c r="B347" s="69" t="s">
        <v>643</v>
      </c>
      <c r="C347" s="69">
        <v>2010</v>
      </c>
      <c r="D347" s="70" t="s">
        <v>663</v>
      </c>
    </row>
    <row r="348" spans="1:4" x14ac:dyDescent="0.25">
      <c r="A348" s="69" t="s">
        <v>516</v>
      </c>
      <c r="B348" s="69" t="s">
        <v>643</v>
      </c>
      <c r="C348" s="69">
        <v>2011</v>
      </c>
      <c r="D348" s="70" t="s">
        <v>662</v>
      </c>
    </row>
    <row r="349" spans="1:4" x14ac:dyDescent="0.25">
      <c r="A349" s="69" t="s">
        <v>516</v>
      </c>
      <c r="B349" s="69" t="s">
        <v>643</v>
      </c>
      <c r="C349" s="69">
        <v>2012</v>
      </c>
      <c r="D349" s="70" t="s">
        <v>661</v>
      </c>
    </row>
    <row r="350" spans="1:4" x14ac:dyDescent="0.25">
      <c r="A350" s="69" t="s">
        <v>516</v>
      </c>
      <c r="B350" s="69" t="s">
        <v>643</v>
      </c>
      <c r="C350" s="69">
        <v>2013</v>
      </c>
      <c r="D350" s="70" t="s">
        <v>660</v>
      </c>
    </row>
    <row r="351" spans="1:4" x14ac:dyDescent="0.25">
      <c r="A351" s="69" t="s">
        <v>516</v>
      </c>
      <c r="B351" s="69" t="s">
        <v>643</v>
      </c>
      <c r="C351" s="69">
        <v>2014</v>
      </c>
      <c r="D351" s="69">
        <v>-251.97699999999099</v>
      </c>
    </row>
    <row r="352" spans="1:4" x14ac:dyDescent="0.25">
      <c r="A352" s="69" t="s">
        <v>516</v>
      </c>
      <c r="B352" s="69" t="s">
        <v>643</v>
      </c>
      <c r="C352" s="69">
        <v>2015</v>
      </c>
      <c r="D352" s="70" t="s">
        <v>659</v>
      </c>
    </row>
    <row r="353" spans="1:4" x14ac:dyDescent="0.25">
      <c r="A353" s="69" t="s">
        <v>516</v>
      </c>
      <c r="B353" s="69" t="s">
        <v>643</v>
      </c>
      <c r="C353" s="69">
        <v>2016</v>
      </c>
      <c r="D353" s="70" t="s">
        <v>658</v>
      </c>
    </row>
    <row r="354" spans="1:4" x14ac:dyDescent="0.25">
      <c r="A354" s="69" t="s">
        <v>516</v>
      </c>
      <c r="B354" s="69" t="s">
        <v>643</v>
      </c>
      <c r="C354" s="69">
        <v>2017</v>
      </c>
      <c r="D354" s="70" t="s">
        <v>657</v>
      </c>
    </row>
    <row r="355" spans="1:4" x14ac:dyDescent="0.25">
      <c r="A355" s="69" t="s">
        <v>516</v>
      </c>
      <c r="B355" s="69" t="s">
        <v>643</v>
      </c>
      <c r="C355" s="69">
        <v>2018</v>
      </c>
      <c r="D355" s="70" t="s">
        <v>656</v>
      </c>
    </row>
    <row r="356" spans="1:4" x14ac:dyDescent="0.25">
      <c r="A356" s="69" t="s">
        <v>516</v>
      </c>
      <c r="B356" s="69" t="s">
        <v>643</v>
      </c>
      <c r="C356" s="69">
        <v>2019</v>
      </c>
      <c r="D356" s="70" t="s">
        <v>655</v>
      </c>
    </row>
    <row r="357" spans="1:4" x14ac:dyDescent="0.25">
      <c r="A357" s="69" t="s">
        <v>516</v>
      </c>
      <c r="B357" s="69" t="s">
        <v>643</v>
      </c>
      <c r="C357" s="69">
        <v>2020</v>
      </c>
      <c r="D357" s="69">
        <v>-62.0769999999902</v>
      </c>
    </row>
    <row r="358" spans="1:4" x14ac:dyDescent="0.25">
      <c r="A358" s="69" t="s">
        <v>516</v>
      </c>
      <c r="B358" s="69" t="s">
        <v>643</v>
      </c>
      <c r="C358" s="69">
        <v>2021</v>
      </c>
      <c r="D358" s="70" t="s">
        <v>654</v>
      </c>
    </row>
    <row r="359" spans="1:4" x14ac:dyDescent="0.25">
      <c r="A359" s="69" t="s">
        <v>516</v>
      </c>
      <c r="B359" s="69" t="s">
        <v>643</v>
      </c>
      <c r="C359" s="69">
        <v>2022</v>
      </c>
      <c r="D359" s="70" t="s">
        <v>653</v>
      </c>
    </row>
    <row r="360" spans="1:4" x14ac:dyDescent="0.25">
      <c r="A360" s="69" t="s">
        <v>516</v>
      </c>
      <c r="B360" s="69" t="s">
        <v>643</v>
      </c>
      <c r="C360" s="69">
        <v>2023</v>
      </c>
      <c r="D360" s="70" t="s">
        <v>652</v>
      </c>
    </row>
    <row r="361" spans="1:4" x14ac:dyDescent="0.25">
      <c r="A361" s="69" t="s">
        <v>516</v>
      </c>
      <c r="B361" s="69" t="s">
        <v>643</v>
      </c>
      <c r="C361" s="69">
        <v>2024</v>
      </c>
      <c r="D361" s="70" t="s">
        <v>651</v>
      </c>
    </row>
    <row r="362" spans="1:4" x14ac:dyDescent="0.25">
      <c r="A362" s="69" t="s">
        <v>484</v>
      </c>
      <c r="B362" s="69" t="s">
        <v>643</v>
      </c>
      <c r="C362" s="69">
        <v>2000</v>
      </c>
      <c r="D362" s="69" t="s">
        <v>514</v>
      </c>
    </row>
    <row r="363" spans="1:4" x14ac:dyDescent="0.25">
      <c r="A363" s="69" t="s">
        <v>484</v>
      </c>
      <c r="B363" s="69" t="s">
        <v>643</v>
      </c>
      <c r="C363" s="69">
        <v>2001</v>
      </c>
      <c r="D363" s="69">
        <v>72</v>
      </c>
    </row>
    <row r="364" spans="1:4" x14ac:dyDescent="0.25">
      <c r="A364" s="69" t="s">
        <v>484</v>
      </c>
      <c r="B364" s="69" t="s">
        <v>643</v>
      </c>
      <c r="C364" s="69">
        <v>2002</v>
      </c>
      <c r="D364" s="69">
        <v>36</v>
      </c>
    </row>
    <row r="365" spans="1:4" x14ac:dyDescent="0.25">
      <c r="A365" s="69" t="s">
        <v>484</v>
      </c>
      <c r="B365" s="69" t="s">
        <v>643</v>
      </c>
      <c r="C365" s="69">
        <v>2003</v>
      </c>
      <c r="D365" s="69">
        <v>-25</v>
      </c>
    </row>
    <row r="366" spans="1:4" x14ac:dyDescent="0.25">
      <c r="A366" s="69" t="s">
        <v>484</v>
      </c>
      <c r="B366" s="69" t="s">
        <v>643</v>
      </c>
      <c r="C366" s="69">
        <v>2004</v>
      </c>
      <c r="D366" s="69">
        <v>124</v>
      </c>
    </row>
    <row r="367" spans="1:4" x14ac:dyDescent="0.25">
      <c r="A367" s="69" t="s">
        <v>484</v>
      </c>
      <c r="B367" s="69" t="s">
        <v>643</v>
      </c>
      <c r="C367" s="69">
        <v>2005</v>
      </c>
      <c r="D367" s="69">
        <v>53</v>
      </c>
    </row>
    <row r="368" spans="1:4" x14ac:dyDescent="0.25">
      <c r="A368" s="69" t="s">
        <v>484</v>
      </c>
      <c r="B368" s="69" t="s">
        <v>643</v>
      </c>
      <c r="C368" s="69">
        <v>2006</v>
      </c>
      <c r="D368" s="69">
        <v>98</v>
      </c>
    </row>
    <row r="369" spans="1:4" x14ac:dyDescent="0.25">
      <c r="A369" s="69" t="s">
        <v>484</v>
      </c>
      <c r="B369" s="69" t="s">
        <v>643</v>
      </c>
      <c r="C369" s="69">
        <v>2007</v>
      </c>
      <c r="D369" s="69">
        <v>54</v>
      </c>
    </row>
    <row r="370" spans="1:4" x14ac:dyDescent="0.25">
      <c r="A370" s="69" t="s">
        <v>484</v>
      </c>
      <c r="B370" s="69" t="s">
        <v>643</v>
      </c>
      <c r="C370" s="69">
        <v>2008</v>
      </c>
      <c r="D370" s="69">
        <v>79</v>
      </c>
    </row>
    <row r="371" spans="1:4" x14ac:dyDescent="0.25">
      <c r="A371" s="69" t="s">
        <v>484</v>
      </c>
      <c r="B371" s="69" t="s">
        <v>643</v>
      </c>
      <c r="C371" s="69">
        <v>2009</v>
      </c>
      <c r="D371" s="69">
        <v>54</v>
      </c>
    </row>
    <row r="372" spans="1:4" x14ac:dyDescent="0.25">
      <c r="A372" s="69" t="s">
        <v>484</v>
      </c>
      <c r="B372" s="69" t="s">
        <v>643</v>
      </c>
      <c r="C372" s="69">
        <v>2010</v>
      </c>
      <c r="D372" s="69">
        <v>30</v>
      </c>
    </row>
    <row r="373" spans="1:4" x14ac:dyDescent="0.25">
      <c r="A373" s="69" t="s">
        <v>484</v>
      </c>
      <c r="B373" s="69" t="s">
        <v>643</v>
      </c>
      <c r="C373" s="69">
        <v>2011</v>
      </c>
      <c r="D373" s="69">
        <v>5</v>
      </c>
    </row>
    <row r="374" spans="1:4" x14ac:dyDescent="0.25">
      <c r="A374" s="69" t="s">
        <v>484</v>
      </c>
      <c r="B374" s="69" t="s">
        <v>643</v>
      </c>
      <c r="C374" s="69">
        <v>2012</v>
      </c>
      <c r="D374" s="69">
        <v>10</v>
      </c>
    </row>
    <row r="375" spans="1:4" x14ac:dyDescent="0.25">
      <c r="A375" s="69" t="s">
        <v>484</v>
      </c>
      <c r="B375" s="69" t="s">
        <v>643</v>
      </c>
      <c r="C375" s="69">
        <v>2013</v>
      </c>
      <c r="D375" s="69">
        <v>-242.95</v>
      </c>
    </row>
    <row r="376" spans="1:4" x14ac:dyDescent="0.25">
      <c r="A376" s="69" t="s">
        <v>484</v>
      </c>
      <c r="B376" s="69" t="s">
        <v>643</v>
      </c>
      <c r="C376" s="69">
        <v>2014</v>
      </c>
      <c r="D376" s="69">
        <v>38</v>
      </c>
    </row>
    <row r="377" spans="1:4" x14ac:dyDescent="0.25">
      <c r="A377" s="69" t="s">
        <v>484</v>
      </c>
      <c r="B377" s="69" t="s">
        <v>643</v>
      </c>
      <c r="C377" s="69">
        <v>2015</v>
      </c>
      <c r="D377" s="70" t="s">
        <v>650</v>
      </c>
    </row>
    <row r="378" spans="1:4" x14ac:dyDescent="0.25">
      <c r="A378" s="69" t="s">
        <v>484</v>
      </c>
      <c r="B378" s="69" t="s">
        <v>643</v>
      </c>
      <c r="C378" s="69">
        <v>2016</v>
      </c>
      <c r="D378" s="69">
        <v>27</v>
      </c>
    </row>
    <row r="379" spans="1:4" x14ac:dyDescent="0.25">
      <c r="A379" s="69" t="s">
        <v>484</v>
      </c>
      <c r="B379" s="69" t="s">
        <v>643</v>
      </c>
      <c r="C379" s="69">
        <v>2017</v>
      </c>
      <c r="D379" s="69">
        <v>-1</v>
      </c>
    </row>
    <row r="380" spans="1:4" x14ac:dyDescent="0.25">
      <c r="A380" s="69" t="s">
        <v>484</v>
      </c>
      <c r="B380" s="69" t="s">
        <v>643</v>
      </c>
      <c r="C380" s="69">
        <v>2018</v>
      </c>
      <c r="D380" s="70" t="s">
        <v>649</v>
      </c>
    </row>
    <row r="381" spans="1:4" x14ac:dyDescent="0.25">
      <c r="A381" s="69" t="s">
        <v>484</v>
      </c>
      <c r="B381" s="69" t="s">
        <v>643</v>
      </c>
      <c r="C381" s="69">
        <v>2019</v>
      </c>
      <c r="D381" s="70" t="s">
        <v>648</v>
      </c>
    </row>
    <row r="382" spans="1:4" x14ac:dyDescent="0.25">
      <c r="A382" s="69" t="s">
        <v>484</v>
      </c>
      <c r="B382" s="69" t="s">
        <v>643</v>
      </c>
      <c r="C382" s="69">
        <v>2020</v>
      </c>
      <c r="D382" s="70" t="s">
        <v>647</v>
      </c>
    </row>
    <row r="383" spans="1:4" x14ac:dyDescent="0.25">
      <c r="A383" s="69" t="s">
        <v>484</v>
      </c>
      <c r="B383" s="69" t="s">
        <v>643</v>
      </c>
      <c r="C383" s="69">
        <v>2021</v>
      </c>
      <c r="D383" s="70" t="s">
        <v>646</v>
      </c>
    </row>
    <row r="384" spans="1:4" x14ac:dyDescent="0.25">
      <c r="A384" s="69" t="s">
        <v>484</v>
      </c>
      <c r="B384" s="69" t="s">
        <v>643</v>
      </c>
      <c r="C384" s="69">
        <v>2022</v>
      </c>
      <c r="D384" s="70" t="s">
        <v>645</v>
      </c>
    </row>
    <row r="385" spans="1:4" x14ac:dyDescent="0.25">
      <c r="A385" s="69" t="s">
        <v>484</v>
      </c>
      <c r="B385" s="69" t="s">
        <v>643</v>
      </c>
      <c r="C385" s="69">
        <v>2023</v>
      </c>
      <c r="D385" s="70" t="s">
        <v>644</v>
      </c>
    </row>
    <row r="386" spans="1:4" x14ac:dyDescent="0.25">
      <c r="A386" s="69" t="s">
        <v>484</v>
      </c>
      <c r="B386" s="69" t="s">
        <v>643</v>
      </c>
      <c r="C386" s="69">
        <v>2024</v>
      </c>
      <c r="D386" s="69">
        <v>0</v>
      </c>
    </row>
    <row r="387" spans="1:4" x14ac:dyDescent="0.25">
      <c r="A387" s="69" t="s">
        <v>449</v>
      </c>
      <c r="B387" s="69" t="s">
        <v>635</v>
      </c>
      <c r="C387" s="69">
        <v>2000</v>
      </c>
      <c r="D387" s="69" t="s">
        <v>514</v>
      </c>
    </row>
    <row r="388" spans="1:4" x14ac:dyDescent="0.25">
      <c r="A388" s="69" t="s">
        <v>449</v>
      </c>
      <c r="B388" s="69" t="s">
        <v>635</v>
      </c>
      <c r="C388" s="69">
        <v>2001</v>
      </c>
      <c r="D388" s="69">
        <v>2</v>
      </c>
    </row>
    <row r="389" spans="1:4" x14ac:dyDescent="0.25">
      <c r="A389" s="69" t="s">
        <v>449</v>
      </c>
      <c r="B389" s="69" t="s">
        <v>635</v>
      </c>
      <c r="C389" s="69">
        <v>2002</v>
      </c>
      <c r="D389" s="69">
        <v>3</v>
      </c>
    </row>
    <row r="390" spans="1:4" x14ac:dyDescent="0.25">
      <c r="A390" s="69" t="s">
        <v>449</v>
      </c>
      <c r="B390" s="69" t="s">
        <v>635</v>
      </c>
      <c r="C390" s="69">
        <v>2003</v>
      </c>
      <c r="D390" s="69">
        <v>1</v>
      </c>
    </row>
    <row r="391" spans="1:4" x14ac:dyDescent="0.25">
      <c r="A391" s="69" t="s">
        <v>449</v>
      </c>
      <c r="B391" s="69" t="s">
        <v>635</v>
      </c>
      <c r="C391" s="69">
        <v>2004</v>
      </c>
      <c r="D391" s="69">
        <v>-1</v>
      </c>
    </row>
    <row r="392" spans="1:4" x14ac:dyDescent="0.25">
      <c r="A392" s="69" t="s">
        <v>449</v>
      </c>
      <c r="B392" s="69" t="s">
        <v>635</v>
      </c>
      <c r="C392" s="69">
        <v>2005</v>
      </c>
      <c r="D392" s="69">
        <v>-2</v>
      </c>
    </row>
    <row r="393" spans="1:4" x14ac:dyDescent="0.25">
      <c r="A393" s="69" t="s">
        <v>449</v>
      </c>
      <c r="B393" s="69" t="s">
        <v>635</v>
      </c>
      <c r="C393" s="69">
        <v>2006</v>
      </c>
      <c r="D393" s="69">
        <v>-1</v>
      </c>
    </row>
    <row r="394" spans="1:4" x14ac:dyDescent="0.25">
      <c r="A394" s="69" t="s">
        <v>449</v>
      </c>
      <c r="B394" s="69" t="s">
        <v>635</v>
      </c>
      <c r="C394" s="69">
        <v>2007</v>
      </c>
      <c r="D394" s="69">
        <v>0</v>
      </c>
    </row>
    <row r="395" spans="1:4" x14ac:dyDescent="0.25">
      <c r="A395" s="69" t="s">
        <v>449</v>
      </c>
      <c r="B395" s="69" t="s">
        <v>635</v>
      </c>
      <c r="C395" s="69">
        <v>2008</v>
      </c>
      <c r="D395" s="69">
        <v>3</v>
      </c>
    </row>
    <row r="396" spans="1:4" x14ac:dyDescent="0.25">
      <c r="A396" s="69" t="s">
        <v>449</v>
      </c>
      <c r="B396" s="69" t="s">
        <v>635</v>
      </c>
      <c r="C396" s="69">
        <v>2009</v>
      </c>
      <c r="D396" s="69">
        <v>-2</v>
      </c>
    </row>
    <row r="397" spans="1:4" x14ac:dyDescent="0.25">
      <c r="A397" s="69" t="s">
        <v>449</v>
      </c>
      <c r="B397" s="69" t="s">
        <v>635</v>
      </c>
      <c r="C397" s="69">
        <v>2010</v>
      </c>
      <c r="D397" s="69">
        <v>0</v>
      </c>
    </row>
    <row r="398" spans="1:4" x14ac:dyDescent="0.25">
      <c r="A398" s="69" t="s">
        <v>449</v>
      </c>
      <c r="B398" s="69" t="s">
        <v>635</v>
      </c>
      <c r="C398" s="69">
        <v>2011</v>
      </c>
      <c r="D398" s="69">
        <v>-1.274</v>
      </c>
    </row>
    <row r="399" spans="1:4" x14ac:dyDescent="0.25">
      <c r="A399" s="69" t="s">
        <v>449</v>
      </c>
      <c r="B399" s="69" t="s">
        <v>635</v>
      </c>
      <c r="C399" s="69">
        <v>2012</v>
      </c>
      <c r="D399" s="70" t="s">
        <v>642</v>
      </c>
    </row>
    <row r="400" spans="1:4" x14ac:dyDescent="0.25">
      <c r="A400" s="69" t="s">
        <v>449</v>
      </c>
      <c r="B400" s="69" t="s">
        <v>635</v>
      </c>
      <c r="C400" s="69">
        <v>2013</v>
      </c>
      <c r="D400" s="70" t="s">
        <v>641</v>
      </c>
    </row>
    <row r="401" spans="1:4" x14ac:dyDescent="0.25">
      <c r="A401" s="69" t="s">
        <v>449</v>
      </c>
      <c r="B401" s="69" t="s">
        <v>635</v>
      </c>
      <c r="C401" s="69">
        <v>2014</v>
      </c>
      <c r="D401" s="70" t="s">
        <v>640</v>
      </c>
    </row>
    <row r="402" spans="1:4" x14ac:dyDescent="0.25">
      <c r="A402" s="69" t="s">
        <v>449</v>
      </c>
      <c r="B402" s="69" t="s">
        <v>635</v>
      </c>
      <c r="C402" s="69">
        <v>2015</v>
      </c>
      <c r="D402" s="69">
        <v>-1.679</v>
      </c>
    </row>
    <row r="403" spans="1:4" x14ac:dyDescent="0.25">
      <c r="A403" s="69" t="s">
        <v>449</v>
      </c>
      <c r="B403" s="69" t="s">
        <v>635</v>
      </c>
      <c r="C403" s="69">
        <v>2016</v>
      </c>
      <c r="D403" s="70" t="s">
        <v>639</v>
      </c>
    </row>
    <row r="404" spans="1:4" x14ac:dyDescent="0.25">
      <c r="A404" s="69" t="s">
        <v>449</v>
      </c>
      <c r="B404" s="69" t="s">
        <v>635</v>
      </c>
      <c r="C404" s="69">
        <v>2017</v>
      </c>
      <c r="D404" s="69">
        <v>-1.3539999999999801</v>
      </c>
    </row>
    <row r="405" spans="1:4" x14ac:dyDescent="0.25">
      <c r="A405" s="69" t="s">
        <v>449</v>
      </c>
      <c r="B405" s="69" t="s">
        <v>635</v>
      </c>
      <c r="C405" s="69">
        <v>2018</v>
      </c>
      <c r="D405" s="69">
        <v>-0.867999999999995</v>
      </c>
    </row>
    <row r="406" spans="1:4" x14ac:dyDescent="0.25">
      <c r="A406" s="69" t="s">
        <v>449</v>
      </c>
      <c r="B406" s="69" t="s">
        <v>635</v>
      </c>
      <c r="C406" s="69">
        <v>2019</v>
      </c>
      <c r="D406" s="69">
        <v>-3.9350000000000001</v>
      </c>
    </row>
    <row r="407" spans="1:4" x14ac:dyDescent="0.25">
      <c r="A407" s="69" t="s">
        <v>449</v>
      </c>
      <c r="B407" s="69" t="s">
        <v>635</v>
      </c>
      <c r="C407" s="69">
        <v>2020</v>
      </c>
      <c r="D407" s="69">
        <v>-2.30200000000002</v>
      </c>
    </row>
    <row r="408" spans="1:4" x14ac:dyDescent="0.25">
      <c r="A408" s="69" t="s">
        <v>449</v>
      </c>
      <c r="B408" s="69" t="s">
        <v>635</v>
      </c>
      <c r="C408" s="69">
        <v>2021</v>
      </c>
      <c r="D408" s="69">
        <v>-0.57299999999997897</v>
      </c>
    </row>
    <row r="409" spans="1:4" x14ac:dyDescent="0.25">
      <c r="A409" s="69" t="s">
        <v>449</v>
      </c>
      <c r="B409" s="69" t="s">
        <v>635</v>
      </c>
      <c r="C409" s="69">
        <v>2022</v>
      </c>
      <c r="D409" s="70" t="s">
        <v>638</v>
      </c>
    </row>
    <row r="410" spans="1:4" x14ac:dyDescent="0.25">
      <c r="A410" s="69" t="s">
        <v>449</v>
      </c>
      <c r="B410" s="69" t="s">
        <v>635</v>
      </c>
      <c r="C410" s="69">
        <v>2023</v>
      </c>
      <c r="D410" s="69">
        <v>-0.22999999999998899</v>
      </c>
    </row>
    <row r="411" spans="1:4" x14ac:dyDescent="0.25">
      <c r="A411" s="69" t="s">
        <v>449</v>
      </c>
      <c r="B411" s="69" t="s">
        <v>635</v>
      </c>
      <c r="C411" s="69">
        <v>2024</v>
      </c>
      <c r="D411" s="69">
        <v>0</v>
      </c>
    </row>
    <row r="412" spans="1:4" x14ac:dyDescent="0.25">
      <c r="A412" s="69" t="s">
        <v>516</v>
      </c>
      <c r="B412" s="69" t="s">
        <v>635</v>
      </c>
      <c r="C412" s="69">
        <v>2010</v>
      </c>
      <c r="D412" s="69" t="s">
        <v>514</v>
      </c>
    </row>
    <row r="413" spans="1:4" x14ac:dyDescent="0.25">
      <c r="A413" s="69" t="s">
        <v>516</v>
      </c>
      <c r="B413" s="69" t="s">
        <v>635</v>
      </c>
      <c r="C413" s="69">
        <v>2011</v>
      </c>
      <c r="D413" s="69">
        <v>0</v>
      </c>
    </row>
    <row r="414" spans="1:4" x14ac:dyDescent="0.25">
      <c r="A414" s="69" t="s">
        <v>516</v>
      </c>
      <c r="B414" s="69" t="s">
        <v>635</v>
      </c>
      <c r="C414" s="69">
        <v>2012</v>
      </c>
      <c r="D414" s="70" t="s">
        <v>637</v>
      </c>
    </row>
    <row r="415" spans="1:4" x14ac:dyDescent="0.25">
      <c r="A415" s="69" t="s">
        <v>516</v>
      </c>
      <c r="B415" s="69" t="s">
        <v>635</v>
      </c>
      <c r="C415" s="69">
        <v>2013</v>
      </c>
      <c r="D415" s="69">
        <v>-2.3E-2</v>
      </c>
    </row>
    <row r="416" spans="1:4" x14ac:dyDescent="0.25">
      <c r="A416" s="69" t="s">
        <v>516</v>
      </c>
      <c r="B416" s="69" t="s">
        <v>635</v>
      </c>
      <c r="C416" s="69">
        <v>2014</v>
      </c>
      <c r="D416" s="70" t="s">
        <v>636</v>
      </c>
    </row>
    <row r="417" spans="1:4" x14ac:dyDescent="0.25">
      <c r="A417" s="69" t="s">
        <v>516</v>
      </c>
      <c r="B417" s="69" t="s">
        <v>635</v>
      </c>
      <c r="C417" s="69">
        <v>2015</v>
      </c>
      <c r="D417" s="69">
        <v>1.87</v>
      </c>
    </row>
    <row r="418" spans="1:4" x14ac:dyDescent="0.25">
      <c r="A418" s="69" t="s">
        <v>516</v>
      </c>
      <c r="B418" s="69" t="s">
        <v>635</v>
      </c>
      <c r="C418" s="69">
        <v>2016</v>
      </c>
      <c r="D418" s="69">
        <v>0</v>
      </c>
    </row>
    <row r="419" spans="1:4" x14ac:dyDescent="0.25">
      <c r="A419" s="69" t="s">
        <v>516</v>
      </c>
      <c r="B419" s="69" t="s">
        <v>635</v>
      </c>
      <c r="C419" s="69">
        <v>2017</v>
      </c>
      <c r="D419" s="69">
        <v>-0.6</v>
      </c>
    </row>
    <row r="420" spans="1:4" x14ac:dyDescent="0.25">
      <c r="A420" s="69" t="s">
        <v>516</v>
      </c>
      <c r="B420" s="69" t="s">
        <v>635</v>
      </c>
      <c r="C420" s="69">
        <v>2018</v>
      </c>
      <c r="D420" s="69">
        <v>0</v>
      </c>
    </row>
    <row r="421" spans="1:4" x14ac:dyDescent="0.25">
      <c r="A421" s="69" t="s">
        <v>516</v>
      </c>
      <c r="B421" s="69" t="s">
        <v>635</v>
      </c>
      <c r="C421" s="69">
        <v>2019</v>
      </c>
      <c r="D421" s="69">
        <v>-0.58699999999999897</v>
      </c>
    </row>
    <row r="422" spans="1:4" x14ac:dyDescent="0.25">
      <c r="A422" s="69" t="s">
        <v>516</v>
      </c>
      <c r="B422" s="69" t="s">
        <v>635</v>
      </c>
      <c r="C422" s="69">
        <v>2020</v>
      </c>
      <c r="D422" s="69">
        <v>0</v>
      </c>
    </row>
    <row r="423" spans="1:4" x14ac:dyDescent="0.25">
      <c r="A423" s="69" t="s">
        <v>516</v>
      </c>
      <c r="B423" s="69" t="s">
        <v>635</v>
      </c>
      <c r="C423" s="69">
        <v>2021</v>
      </c>
      <c r="D423" s="69">
        <v>0</v>
      </c>
    </row>
    <row r="424" spans="1:4" x14ac:dyDescent="0.25">
      <c r="A424" s="69" t="s">
        <v>516</v>
      </c>
      <c r="B424" s="69" t="s">
        <v>635</v>
      </c>
      <c r="C424" s="69">
        <v>2022</v>
      </c>
      <c r="D424" s="69">
        <v>0</v>
      </c>
    </row>
    <row r="425" spans="1:4" x14ac:dyDescent="0.25">
      <c r="A425" s="69" t="s">
        <v>516</v>
      </c>
      <c r="B425" s="69" t="s">
        <v>635</v>
      </c>
      <c r="C425" s="69">
        <v>2023</v>
      </c>
      <c r="D425" s="69">
        <v>0</v>
      </c>
    </row>
    <row r="426" spans="1:4" x14ac:dyDescent="0.25">
      <c r="A426" s="69" t="s">
        <v>516</v>
      </c>
      <c r="B426" s="69" t="s">
        <v>635</v>
      </c>
      <c r="C426" s="69">
        <v>2024</v>
      </c>
      <c r="D426" s="69">
        <v>0</v>
      </c>
    </row>
    <row r="427" spans="1:4" x14ac:dyDescent="0.25">
      <c r="A427" s="69" t="s">
        <v>484</v>
      </c>
      <c r="B427" s="69" t="s">
        <v>635</v>
      </c>
      <c r="C427" s="69">
        <v>2011</v>
      </c>
      <c r="D427" s="69" t="s">
        <v>514</v>
      </c>
    </row>
    <row r="428" spans="1:4" x14ac:dyDescent="0.25">
      <c r="A428" s="69" t="s">
        <v>484</v>
      </c>
      <c r="B428" s="69" t="s">
        <v>635</v>
      </c>
      <c r="C428" s="69">
        <v>2012</v>
      </c>
      <c r="D428" s="69">
        <v>0</v>
      </c>
    </row>
    <row r="429" spans="1:4" x14ac:dyDescent="0.25">
      <c r="A429" s="69" t="s">
        <v>484</v>
      </c>
      <c r="B429" s="69" t="s">
        <v>635</v>
      </c>
      <c r="C429" s="69">
        <v>2013</v>
      </c>
      <c r="D429" s="69">
        <v>0</v>
      </c>
    </row>
    <row r="430" spans="1:4" x14ac:dyDescent="0.25">
      <c r="A430" s="69" t="s">
        <v>484</v>
      </c>
      <c r="B430" s="69" t="s">
        <v>635</v>
      </c>
      <c r="C430" s="69">
        <v>2014</v>
      </c>
      <c r="D430" s="69">
        <v>-4.0000000000000001E-3</v>
      </c>
    </row>
    <row r="431" spans="1:4" x14ac:dyDescent="0.25">
      <c r="A431" s="69" t="s">
        <v>484</v>
      </c>
      <c r="B431" s="69" t="s">
        <v>635</v>
      </c>
      <c r="C431" s="69">
        <v>2015</v>
      </c>
      <c r="D431" s="69">
        <v>0</v>
      </c>
    </row>
    <row r="432" spans="1:4" x14ac:dyDescent="0.25">
      <c r="A432" s="69" t="s">
        <v>484</v>
      </c>
      <c r="B432" s="69" t="s">
        <v>635</v>
      </c>
      <c r="C432" s="69">
        <v>2016</v>
      </c>
      <c r="D432" s="69">
        <v>4.5</v>
      </c>
    </row>
    <row r="433" spans="1:4" x14ac:dyDescent="0.25">
      <c r="A433" s="69" t="s">
        <v>484</v>
      </c>
      <c r="B433" s="69" t="s">
        <v>635</v>
      </c>
      <c r="C433" s="69">
        <v>2017</v>
      </c>
      <c r="D433" s="69">
        <v>0</v>
      </c>
    </row>
    <row r="434" spans="1:4" x14ac:dyDescent="0.25">
      <c r="A434" s="69" t="s">
        <v>484</v>
      </c>
      <c r="B434" s="69" t="s">
        <v>635</v>
      </c>
      <c r="C434" s="69">
        <v>2018</v>
      </c>
      <c r="D434" s="69">
        <v>0</v>
      </c>
    </row>
    <row r="435" spans="1:4" x14ac:dyDescent="0.25">
      <c r="A435" s="69" t="s">
        <v>484</v>
      </c>
      <c r="B435" s="69" t="s">
        <v>635</v>
      </c>
      <c r="C435" s="69">
        <v>2019</v>
      </c>
      <c r="D435" s="69">
        <v>0</v>
      </c>
    </row>
    <row r="436" spans="1:4" x14ac:dyDescent="0.25">
      <c r="A436" s="69" t="s">
        <v>484</v>
      </c>
      <c r="B436" s="69" t="s">
        <v>635</v>
      </c>
      <c r="C436" s="69">
        <v>2020</v>
      </c>
      <c r="D436" s="69">
        <v>0</v>
      </c>
    </row>
    <row r="437" spans="1:4" x14ac:dyDescent="0.25">
      <c r="A437" s="69" t="s">
        <v>484</v>
      </c>
      <c r="B437" s="69" t="s">
        <v>635</v>
      </c>
      <c r="C437" s="69">
        <v>2021</v>
      </c>
      <c r="D437" s="69">
        <v>0</v>
      </c>
    </row>
    <row r="438" spans="1:4" x14ac:dyDescent="0.25">
      <c r="A438" s="69" t="s">
        <v>484</v>
      </c>
      <c r="B438" s="69" t="s">
        <v>635</v>
      </c>
      <c r="C438" s="69">
        <v>2022</v>
      </c>
      <c r="D438" s="69">
        <v>0</v>
      </c>
    </row>
    <row r="439" spans="1:4" x14ac:dyDescent="0.25">
      <c r="A439" s="69" t="s">
        <v>484</v>
      </c>
      <c r="B439" s="69" t="s">
        <v>635</v>
      </c>
      <c r="C439" s="69">
        <v>2023</v>
      </c>
      <c r="D439" s="69">
        <v>0</v>
      </c>
    </row>
    <row r="440" spans="1:4" x14ac:dyDescent="0.25">
      <c r="A440" s="69" t="s">
        <v>484</v>
      </c>
      <c r="B440" s="69" t="s">
        <v>635</v>
      </c>
      <c r="C440" s="69">
        <v>2024</v>
      </c>
      <c r="D440" s="69">
        <v>0</v>
      </c>
    </row>
    <row r="441" spans="1:4" x14ac:dyDescent="0.25">
      <c r="A441" s="69" t="s">
        <v>449</v>
      </c>
      <c r="B441" s="69" t="s">
        <v>564</v>
      </c>
      <c r="C441" s="69">
        <v>2000</v>
      </c>
      <c r="D441" s="69" t="s">
        <v>514</v>
      </c>
    </row>
    <row r="442" spans="1:4" x14ac:dyDescent="0.25">
      <c r="A442" s="69" t="s">
        <v>449</v>
      </c>
      <c r="B442" s="69" t="s">
        <v>564</v>
      </c>
      <c r="C442" s="69">
        <v>2001</v>
      </c>
      <c r="D442" s="69">
        <v>0</v>
      </c>
    </row>
    <row r="443" spans="1:4" x14ac:dyDescent="0.25">
      <c r="A443" s="69" t="s">
        <v>449</v>
      </c>
      <c r="B443" s="69" t="s">
        <v>564</v>
      </c>
      <c r="C443" s="69">
        <v>2002</v>
      </c>
      <c r="D443" s="69">
        <v>1</v>
      </c>
    </row>
    <row r="444" spans="1:4" x14ac:dyDescent="0.25">
      <c r="A444" s="69" t="s">
        <v>449</v>
      </c>
      <c r="B444" s="69" t="s">
        <v>564</v>
      </c>
      <c r="C444" s="69">
        <v>2003</v>
      </c>
      <c r="D444" s="69">
        <v>1</v>
      </c>
    </row>
    <row r="445" spans="1:4" x14ac:dyDescent="0.25">
      <c r="A445" s="69" t="s">
        <v>449</v>
      </c>
      <c r="B445" s="69" t="s">
        <v>564</v>
      </c>
      <c r="C445" s="69">
        <v>2004</v>
      </c>
      <c r="D445" s="69">
        <v>2</v>
      </c>
    </row>
    <row r="446" spans="1:4" x14ac:dyDescent="0.25">
      <c r="A446" s="69" t="s">
        <v>449</v>
      </c>
      <c r="B446" s="69" t="s">
        <v>564</v>
      </c>
      <c r="C446" s="69">
        <v>2005</v>
      </c>
      <c r="D446" s="69">
        <v>2</v>
      </c>
    </row>
    <row r="447" spans="1:4" x14ac:dyDescent="0.25">
      <c r="A447" s="69" t="s">
        <v>449</v>
      </c>
      <c r="B447" s="69" t="s">
        <v>564</v>
      </c>
      <c r="C447" s="69">
        <v>2006</v>
      </c>
      <c r="D447" s="69">
        <v>2</v>
      </c>
    </row>
    <row r="448" spans="1:4" x14ac:dyDescent="0.25">
      <c r="A448" s="69" t="s">
        <v>449</v>
      </c>
      <c r="B448" s="69" t="s">
        <v>564</v>
      </c>
      <c r="C448" s="69">
        <v>2007</v>
      </c>
      <c r="D448" s="69">
        <v>11</v>
      </c>
    </row>
    <row r="449" spans="1:4" x14ac:dyDescent="0.25">
      <c r="A449" s="69" t="s">
        <v>449</v>
      </c>
      <c r="B449" s="69" t="s">
        <v>564</v>
      </c>
      <c r="C449" s="69">
        <v>2008</v>
      </c>
      <c r="D449" s="69">
        <v>54</v>
      </c>
    </row>
    <row r="450" spans="1:4" x14ac:dyDescent="0.25">
      <c r="A450" s="69" t="s">
        <v>449</v>
      </c>
      <c r="B450" s="69" t="s">
        <v>564</v>
      </c>
      <c r="C450" s="69">
        <v>2009</v>
      </c>
      <c r="D450" s="69">
        <v>197</v>
      </c>
    </row>
    <row r="451" spans="1:4" x14ac:dyDescent="0.25">
      <c r="A451" s="69" t="s">
        <v>449</v>
      </c>
      <c r="B451" s="69" t="s">
        <v>564</v>
      </c>
      <c r="C451" s="69">
        <v>2010</v>
      </c>
      <c r="D451" s="69">
        <v>767</v>
      </c>
    </row>
    <row r="452" spans="1:4" x14ac:dyDescent="0.25">
      <c r="A452" s="69" t="s">
        <v>449</v>
      </c>
      <c r="B452" s="69" t="s">
        <v>564</v>
      </c>
      <c r="C452" s="69">
        <v>2011</v>
      </c>
      <c r="D452" s="70" t="s">
        <v>634</v>
      </c>
    </row>
    <row r="453" spans="1:4" x14ac:dyDescent="0.25">
      <c r="A453" s="69" t="s">
        <v>449</v>
      </c>
      <c r="B453" s="69" t="s">
        <v>564</v>
      </c>
      <c r="C453" s="69">
        <v>2012</v>
      </c>
      <c r="D453" s="70" t="s">
        <v>633</v>
      </c>
    </row>
    <row r="454" spans="1:4" x14ac:dyDescent="0.25">
      <c r="A454" s="69" t="s">
        <v>449</v>
      </c>
      <c r="B454" s="69" t="s">
        <v>564</v>
      </c>
      <c r="C454" s="69">
        <v>2013</v>
      </c>
      <c r="D454" s="70" t="s">
        <v>632</v>
      </c>
    </row>
    <row r="455" spans="1:4" x14ac:dyDescent="0.25">
      <c r="A455" s="69" t="s">
        <v>449</v>
      </c>
      <c r="B455" s="69" t="s">
        <v>564</v>
      </c>
      <c r="C455" s="69">
        <v>2014</v>
      </c>
      <c r="D455" s="70" t="s">
        <v>631</v>
      </c>
    </row>
    <row r="456" spans="1:4" x14ac:dyDescent="0.25">
      <c r="A456" s="69" t="s">
        <v>449</v>
      </c>
      <c r="B456" s="69" t="s">
        <v>564</v>
      </c>
      <c r="C456" s="69">
        <v>2015</v>
      </c>
      <c r="D456" s="69">
        <v>958.13400000000001</v>
      </c>
    </row>
    <row r="457" spans="1:4" x14ac:dyDescent="0.25">
      <c r="A457" s="69" t="s">
        <v>449</v>
      </c>
      <c r="B457" s="69" t="s">
        <v>564</v>
      </c>
      <c r="C457" s="69">
        <v>2016</v>
      </c>
      <c r="D457" s="70" t="s">
        <v>630</v>
      </c>
    </row>
    <row r="458" spans="1:4" x14ac:dyDescent="0.25">
      <c r="A458" s="69" t="s">
        <v>449</v>
      </c>
      <c r="B458" s="69" t="s">
        <v>564</v>
      </c>
      <c r="C458" s="69">
        <v>2017</v>
      </c>
      <c r="D458" s="70" t="s">
        <v>629</v>
      </c>
    </row>
    <row r="459" spans="1:4" x14ac:dyDescent="0.25">
      <c r="A459" s="69" t="s">
        <v>449</v>
      </c>
      <c r="B459" s="69" t="s">
        <v>564</v>
      </c>
      <c r="C459" s="69">
        <v>2018</v>
      </c>
      <c r="D459" s="70" t="s">
        <v>628</v>
      </c>
    </row>
    <row r="460" spans="1:4" x14ac:dyDescent="0.25">
      <c r="A460" s="69" t="s">
        <v>449</v>
      </c>
      <c r="B460" s="69" t="s">
        <v>564</v>
      </c>
      <c r="C460" s="69">
        <v>2019</v>
      </c>
      <c r="D460" s="70" t="s">
        <v>627</v>
      </c>
    </row>
    <row r="461" spans="1:4" x14ac:dyDescent="0.25">
      <c r="A461" s="69" t="s">
        <v>449</v>
      </c>
      <c r="B461" s="69" t="s">
        <v>564</v>
      </c>
      <c r="C461" s="69">
        <v>2020</v>
      </c>
      <c r="D461" s="70" t="s">
        <v>626</v>
      </c>
    </row>
    <row r="462" spans="1:4" x14ac:dyDescent="0.25">
      <c r="A462" s="69" t="s">
        <v>449</v>
      </c>
      <c r="B462" s="69" t="s">
        <v>564</v>
      </c>
      <c r="C462" s="69">
        <v>2021</v>
      </c>
      <c r="D462" s="70" t="s">
        <v>625</v>
      </c>
    </row>
    <row r="463" spans="1:4" x14ac:dyDescent="0.25">
      <c r="A463" s="69" t="s">
        <v>449</v>
      </c>
      <c r="B463" s="69" t="s">
        <v>564</v>
      </c>
      <c r="C463" s="69">
        <v>2022</v>
      </c>
      <c r="D463" s="70" t="s">
        <v>624</v>
      </c>
    </row>
    <row r="464" spans="1:4" x14ac:dyDescent="0.25">
      <c r="A464" s="69" t="s">
        <v>449</v>
      </c>
      <c r="B464" s="69" t="s">
        <v>564</v>
      </c>
      <c r="C464" s="69">
        <v>2023</v>
      </c>
      <c r="D464" s="70" t="s">
        <v>623</v>
      </c>
    </row>
    <row r="465" spans="1:4" x14ac:dyDescent="0.25">
      <c r="A465" s="69" t="s">
        <v>449</v>
      </c>
      <c r="B465" s="69" t="s">
        <v>564</v>
      </c>
      <c r="C465" s="69">
        <v>2024</v>
      </c>
      <c r="D465" s="70" t="s">
        <v>622</v>
      </c>
    </row>
    <row r="466" spans="1:4" x14ac:dyDescent="0.25">
      <c r="A466" s="69" t="s">
        <v>492</v>
      </c>
      <c r="B466" s="69" t="s">
        <v>564</v>
      </c>
      <c r="C466" s="69">
        <v>2003</v>
      </c>
      <c r="D466" s="69" t="s">
        <v>514</v>
      </c>
    </row>
    <row r="467" spans="1:4" x14ac:dyDescent="0.25">
      <c r="A467" s="69" t="s">
        <v>492</v>
      </c>
      <c r="B467" s="69" t="s">
        <v>564</v>
      </c>
      <c r="C467" s="69">
        <v>2004</v>
      </c>
      <c r="D467" s="69">
        <v>670</v>
      </c>
    </row>
    <row r="468" spans="1:4" x14ac:dyDescent="0.25">
      <c r="A468" s="69" t="s">
        <v>492</v>
      </c>
      <c r="B468" s="69" t="s">
        <v>564</v>
      </c>
      <c r="C468" s="69">
        <v>2005</v>
      </c>
      <c r="D468" s="69">
        <v>951</v>
      </c>
    </row>
    <row r="469" spans="1:4" x14ac:dyDescent="0.25">
      <c r="A469" s="69" t="s">
        <v>492</v>
      </c>
      <c r="B469" s="69" t="s">
        <v>564</v>
      </c>
      <c r="C469" s="69">
        <v>2006</v>
      </c>
      <c r="D469" s="69">
        <v>843</v>
      </c>
    </row>
    <row r="470" spans="1:4" x14ac:dyDescent="0.25">
      <c r="A470" s="69" t="s">
        <v>492</v>
      </c>
      <c r="B470" s="69" t="s">
        <v>564</v>
      </c>
      <c r="C470" s="69">
        <v>2007</v>
      </c>
      <c r="D470" s="69">
        <v>1271</v>
      </c>
    </row>
    <row r="471" spans="1:4" x14ac:dyDescent="0.25">
      <c r="A471" s="69" t="s">
        <v>492</v>
      </c>
      <c r="B471" s="69" t="s">
        <v>564</v>
      </c>
      <c r="C471" s="69">
        <v>2008</v>
      </c>
      <c r="D471" s="69">
        <v>1950</v>
      </c>
    </row>
    <row r="472" spans="1:4" x14ac:dyDescent="0.25">
      <c r="A472" s="69" t="s">
        <v>492</v>
      </c>
      <c r="B472" s="69" t="s">
        <v>564</v>
      </c>
      <c r="C472" s="69">
        <v>2009</v>
      </c>
      <c r="D472" s="69">
        <v>4446</v>
      </c>
    </row>
    <row r="473" spans="1:4" x14ac:dyDescent="0.25">
      <c r="A473" s="69" t="s">
        <v>492</v>
      </c>
      <c r="B473" s="69" t="s">
        <v>564</v>
      </c>
      <c r="C473" s="69">
        <v>2010</v>
      </c>
      <c r="D473" s="69">
        <v>7440</v>
      </c>
    </row>
    <row r="474" spans="1:4" x14ac:dyDescent="0.25">
      <c r="A474" s="69" t="s">
        <v>492</v>
      </c>
      <c r="B474" s="69" t="s">
        <v>564</v>
      </c>
      <c r="C474" s="69">
        <v>2011</v>
      </c>
      <c r="D474" s="69">
        <v>7826</v>
      </c>
    </row>
    <row r="475" spans="1:4" x14ac:dyDescent="0.25">
      <c r="A475" s="69" t="s">
        <v>492</v>
      </c>
      <c r="B475" s="69" t="s">
        <v>564</v>
      </c>
      <c r="C475" s="69">
        <v>2012</v>
      </c>
      <c r="D475" s="69">
        <v>7938</v>
      </c>
    </row>
    <row r="476" spans="1:4" x14ac:dyDescent="0.25">
      <c r="A476" s="69" t="s">
        <v>492</v>
      </c>
      <c r="B476" s="69" t="s">
        <v>564</v>
      </c>
      <c r="C476" s="69">
        <v>2013</v>
      </c>
      <c r="D476" s="69">
        <v>2513</v>
      </c>
    </row>
    <row r="477" spans="1:4" x14ac:dyDescent="0.25">
      <c r="A477" s="69" t="s">
        <v>492</v>
      </c>
      <c r="B477" s="69" t="s">
        <v>564</v>
      </c>
      <c r="C477" s="69">
        <v>2014</v>
      </c>
      <c r="D477" s="69">
        <v>1115</v>
      </c>
    </row>
    <row r="478" spans="1:4" x14ac:dyDescent="0.25">
      <c r="A478" s="69" t="s">
        <v>492</v>
      </c>
      <c r="B478" s="69" t="s">
        <v>564</v>
      </c>
      <c r="C478" s="69">
        <v>2015</v>
      </c>
      <c r="D478" s="69">
        <v>1203</v>
      </c>
    </row>
    <row r="479" spans="1:4" x14ac:dyDescent="0.25">
      <c r="A479" s="69" t="s">
        <v>492</v>
      </c>
      <c r="B479" s="69" t="s">
        <v>564</v>
      </c>
      <c r="C479" s="69">
        <v>2016</v>
      </c>
      <c r="D479" s="69">
        <v>1307</v>
      </c>
    </row>
    <row r="480" spans="1:4" x14ac:dyDescent="0.25">
      <c r="A480" s="69" t="s">
        <v>492</v>
      </c>
      <c r="B480" s="69" t="s">
        <v>564</v>
      </c>
      <c r="C480" s="69">
        <v>2017</v>
      </c>
      <c r="D480" s="69">
        <v>1496</v>
      </c>
    </row>
    <row r="481" spans="1:4" x14ac:dyDescent="0.25">
      <c r="A481" s="69" t="s">
        <v>492</v>
      </c>
      <c r="B481" s="69" t="s">
        <v>564</v>
      </c>
      <c r="C481" s="69">
        <v>2018</v>
      </c>
      <c r="D481" s="69">
        <v>2631</v>
      </c>
    </row>
    <row r="482" spans="1:4" x14ac:dyDescent="0.25">
      <c r="A482" s="69" t="s">
        <v>492</v>
      </c>
      <c r="B482" s="69" t="s">
        <v>564</v>
      </c>
      <c r="C482" s="69">
        <v>2019</v>
      </c>
      <c r="D482" s="69">
        <v>3452</v>
      </c>
    </row>
    <row r="483" spans="1:4" x14ac:dyDescent="0.25">
      <c r="A483" s="69" t="s">
        <v>492</v>
      </c>
      <c r="B483" s="69" t="s">
        <v>564</v>
      </c>
      <c r="C483" s="69">
        <v>2020</v>
      </c>
      <c r="D483" s="69">
        <v>4298</v>
      </c>
    </row>
    <row r="484" spans="1:4" x14ac:dyDescent="0.25">
      <c r="A484" s="69" t="s">
        <v>492</v>
      </c>
      <c r="B484" s="69" t="s">
        <v>564</v>
      </c>
      <c r="C484" s="69">
        <v>2021</v>
      </c>
      <c r="D484" s="69">
        <v>5678</v>
      </c>
    </row>
    <row r="485" spans="1:4" x14ac:dyDescent="0.25">
      <c r="A485" s="69" t="s">
        <v>492</v>
      </c>
      <c r="B485" s="69" t="s">
        <v>564</v>
      </c>
      <c r="C485" s="69">
        <v>2022</v>
      </c>
      <c r="D485" s="69">
        <v>3725</v>
      </c>
    </row>
    <row r="486" spans="1:4" x14ac:dyDescent="0.25">
      <c r="A486" s="69" t="s">
        <v>492</v>
      </c>
      <c r="B486" s="69" t="s">
        <v>564</v>
      </c>
      <c r="C486" s="69">
        <v>2023</v>
      </c>
      <c r="D486" s="69">
        <v>13694</v>
      </c>
    </row>
    <row r="487" spans="1:4" x14ac:dyDescent="0.25">
      <c r="A487" s="69" t="s">
        <v>492</v>
      </c>
      <c r="B487" s="69" t="s">
        <v>564</v>
      </c>
      <c r="C487" s="69">
        <v>2024</v>
      </c>
      <c r="D487" s="69">
        <v>15061</v>
      </c>
    </row>
    <row r="488" spans="1:4" x14ac:dyDescent="0.25">
      <c r="A488" s="69" t="s">
        <v>474</v>
      </c>
      <c r="B488" s="69" t="s">
        <v>564</v>
      </c>
      <c r="C488" s="69">
        <v>2000</v>
      </c>
      <c r="D488" s="69" t="s">
        <v>514</v>
      </c>
    </row>
    <row r="489" spans="1:4" x14ac:dyDescent="0.25">
      <c r="A489" s="69" t="s">
        <v>474</v>
      </c>
      <c r="B489" s="69" t="s">
        <v>564</v>
      </c>
      <c r="C489" s="69">
        <v>2001</v>
      </c>
      <c r="D489" s="69">
        <v>1</v>
      </c>
    </row>
    <row r="490" spans="1:4" x14ac:dyDescent="0.25">
      <c r="A490" s="69" t="s">
        <v>474</v>
      </c>
      <c r="B490" s="69" t="s">
        <v>564</v>
      </c>
      <c r="C490" s="69">
        <v>2002</v>
      </c>
      <c r="D490" s="69">
        <v>2</v>
      </c>
    </row>
    <row r="491" spans="1:4" x14ac:dyDescent="0.25">
      <c r="A491" s="69" t="s">
        <v>474</v>
      </c>
      <c r="B491" s="69" t="s">
        <v>564</v>
      </c>
      <c r="C491" s="69">
        <v>2003</v>
      </c>
      <c r="D491" s="69">
        <v>4</v>
      </c>
    </row>
    <row r="492" spans="1:4" x14ac:dyDescent="0.25">
      <c r="A492" s="69" t="s">
        <v>474</v>
      </c>
      <c r="B492" s="69" t="s">
        <v>564</v>
      </c>
      <c r="C492" s="69">
        <v>2004</v>
      </c>
      <c r="D492" s="69">
        <v>5</v>
      </c>
    </row>
    <row r="493" spans="1:4" x14ac:dyDescent="0.25">
      <c r="A493" s="69" t="s">
        <v>474</v>
      </c>
      <c r="B493" s="69" t="s">
        <v>564</v>
      </c>
      <c r="C493" s="69">
        <v>2005</v>
      </c>
      <c r="D493" s="69">
        <v>3</v>
      </c>
    </row>
    <row r="494" spans="1:4" x14ac:dyDescent="0.25">
      <c r="A494" s="69" t="s">
        <v>474</v>
      </c>
      <c r="B494" s="69" t="s">
        <v>564</v>
      </c>
      <c r="C494" s="69">
        <v>2006</v>
      </c>
      <c r="D494" s="69">
        <v>11</v>
      </c>
    </row>
    <row r="495" spans="1:4" x14ac:dyDescent="0.25">
      <c r="A495" s="69" t="s">
        <v>474</v>
      </c>
      <c r="B495" s="69" t="s">
        <v>564</v>
      </c>
      <c r="C495" s="69">
        <v>2007</v>
      </c>
      <c r="D495" s="69">
        <v>65</v>
      </c>
    </row>
    <row r="496" spans="1:4" x14ac:dyDescent="0.25">
      <c r="A496" s="69" t="s">
        <v>474</v>
      </c>
      <c r="B496" s="69" t="s">
        <v>564</v>
      </c>
      <c r="C496" s="69">
        <v>2008</v>
      </c>
      <c r="D496" s="69">
        <v>373</v>
      </c>
    </row>
    <row r="497" spans="1:4" x14ac:dyDescent="0.25">
      <c r="A497" s="69" t="s">
        <v>474</v>
      </c>
      <c r="B497" s="69" t="s">
        <v>564</v>
      </c>
      <c r="C497" s="69">
        <v>2009</v>
      </c>
      <c r="D497" s="69">
        <v>781</v>
      </c>
    </row>
    <row r="498" spans="1:4" x14ac:dyDescent="0.25">
      <c r="A498" s="69" t="s">
        <v>474</v>
      </c>
      <c r="B498" s="69" t="s">
        <v>564</v>
      </c>
      <c r="C498" s="69">
        <v>2010</v>
      </c>
      <c r="D498" s="69">
        <v>2332.7199999999998</v>
      </c>
    </row>
    <row r="499" spans="1:4" x14ac:dyDescent="0.25">
      <c r="A499" s="69" t="s">
        <v>474</v>
      </c>
      <c r="B499" s="69" t="s">
        <v>564</v>
      </c>
      <c r="C499" s="69">
        <v>2011</v>
      </c>
      <c r="D499" s="69">
        <v>9445</v>
      </c>
    </row>
    <row r="500" spans="1:4" x14ac:dyDescent="0.25">
      <c r="A500" s="69" t="s">
        <v>474</v>
      </c>
      <c r="B500" s="69" t="s">
        <v>564</v>
      </c>
      <c r="C500" s="69">
        <v>2012</v>
      </c>
      <c r="D500" s="70" t="s">
        <v>621</v>
      </c>
    </row>
    <row r="501" spans="1:4" x14ac:dyDescent="0.25">
      <c r="A501" s="69" t="s">
        <v>474</v>
      </c>
      <c r="B501" s="69" t="s">
        <v>564</v>
      </c>
      <c r="C501" s="69">
        <v>2013</v>
      </c>
      <c r="D501" s="69">
        <v>1373</v>
      </c>
    </row>
    <row r="502" spans="1:4" x14ac:dyDescent="0.25">
      <c r="A502" s="69" t="s">
        <v>474</v>
      </c>
      <c r="B502" s="69" t="s">
        <v>564</v>
      </c>
      <c r="C502" s="69">
        <v>2014</v>
      </c>
      <c r="D502" s="69">
        <v>409</v>
      </c>
    </row>
    <row r="503" spans="1:4" x14ac:dyDescent="0.25">
      <c r="A503" s="69" t="s">
        <v>474</v>
      </c>
      <c r="B503" s="69" t="s">
        <v>564</v>
      </c>
      <c r="C503" s="69">
        <v>2015</v>
      </c>
      <c r="D503" s="69">
        <v>301</v>
      </c>
    </row>
    <row r="504" spans="1:4" x14ac:dyDescent="0.25">
      <c r="A504" s="69" t="s">
        <v>474</v>
      </c>
      <c r="B504" s="69" t="s">
        <v>564</v>
      </c>
      <c r="C504" s="69">
        <v>2016</v>
      </c>
      <c r="D504" s="69">
        <v>374</v>
      </c>
    </row>
    <row r="505" spans="1:4" x14ac:dyDescent="0.25">
      <c r="A505" s="69" t="s">
        <v>474</v>
      </c>
      <c r="B505" s="69" t="s">
        <v>564</v>
      </c>
      <c r="C505" s="69">
        <v>2017</v>
      </c>
      <c r="D505" s="70" t="s">
        <v>620</v>
      </c>
    </row>
    <row r="506" spans="1:4" x14ac:dyDescent="0.25">
      <c r="A506" s="69" t="s">
        <v>474</v>
      </c>
      <c r="B506" s="69" t="s">
        <v>564</v>
      </c>
      <c r="C506" s="69">
        <v>2018</v>
      </c>
      <c r="D506" s="70" t="s">
        <v>619</v>
      </c>
    </row>
    <row r="507" spans="1:4" x14ac:dyDescent="0.25">
      <c r="A507" s="69" t="s">
        <v>474</v>
      </c>
      <c r="B507" s="69" t="s">
        <v>564</v>
      </c>
      <c r="C507" s="69">
        <v>2019</v>
      </c>
      <c r="D507" s="70" t="s">
        <v>618</v>
      </c>
    </row>
    <row r="508" spans="1:4" x14ac:dyDescent="0.25">
      <c r="A508" s="69" t="s">
        <v>474</v>
      </c>
      <c r="B508" s="69" t="s">
        <v>564</v>
      </c>
      <c r="C508" s="69">
        <v>2020</v>
      </c>
      <c r="D508" s="70" t="s">
        <v>617</v>
      </c>
    </row>
    <row r="509" spans="1:4" x14ac:dyDescent="0.25">
      <c r="A509" s="69" t="s">
        <v>474</v>
      </c>
      <c r="B509" s="69" t="s">
        <v>564</v>
      </c>
      <c r="C509" s="69">
        <v>2021</v>
      </c>
      <c r="D509" s="70" t="s">
        <v>616</v>
      </c>
    </row>
    <row r="510" spans="1:4" x14ac:dyDescent="0.25">
      <c r="A510" s="69" t="s">
        <v>474</v>
      </c>
      <c r="B510" s="69" t="s">
        <v>564</v>
      </c>
      <c r="C510" s="69">
        <v>2022</v>
      </c>
      <c r="D510" s="70" t="s">
        <v>615</v>
      </c>
    </row>
    <row r="511" spans="1:4" x14ac:dyDescent="0.25">
      <c r="A511" s="69" t="s">
        <v>474</v>
      </c>
      <c r="B511" s="69" t="s">
        <v>564</v>
      </c>
      <c r="C511" s="69">
        <v>2023</v>
      </c>
      <c r="D511" s="70" t="s">
        <v>614</v>
      </c>
    </row>
    <row r="512" spans="1:4" x14ac:dyDescent="0.25">
      <c r="A512" s="69" t="s">
        <v>474</v>
      </c>
      <c r="B512" s="69" t="s">
        <v>564</v>
      </c>
      <c r="C512" s="69">
        <v>2024</v>
      </c>
      <c r="D512" s="69">
        <v>6657</v>
      </c>
    </row>
    <row r="513" spans="1:4" x14ac:dyDescent="0.25">
      <c r="A513" s="69" t="s">
        <v>467</v>
      </c>
      <c r="B513" s="69" t="s">
        <v>564</v>
      </c>
      <c r="C513" s="69">
        <v>2011</v>
      </c>
      <c r="D513" s="69" t="s">
        <v>514</v>
      </c>
    </row>
    <row r="514" spans="1:4" x14ac:dyDescent="0.25">
      <c r="A514" s="69" t="s">
        <v>467</v>
      </c>
      <c r="B514" s="69" t="s">
        <v>564</v>
      </c>
      <c r="C514" s="69">
        <v>2012</v>
      </c>
      <c r="D514" s="70" t="s">
        <v>613</v>
      </c>
    </row>
    <row r="515" spans="1:4" x14ac:dyDescent="0.25">
      <c r="A515" s="69" t="s">
        <v>467</v>
      </c>
      <c r="B515" s="69" t="s">
        <v>564</v>
      </c>
      <c r="C515" s="69">
        <v>2013</v>
      </c>
      <c r="D515" s="70" t="s">
        <v>612</v>
      </c>
    </row>
    <row r="516" spans="1:4" x14ac:dyDescent="0.25">
      <c r="A516" s="69" t="s">
        <v>467</v>
      </c>
      <c r="B516" s="69" t="s">
        <v>564</v>
      </c>
      <c r="C516" s="69">
        <v>2014</v>
      </c>
      <c r="D516" s="70" t="s">
        <v>611</v>
      </c>
    </row>
    <row r="517" spans="1:4" x14ac:dyDescent="0.25">
      <c r="A517" s="69" t="s">
        <v>467</v>
      </c>
      <c r="B517" s="69" t="s">
        <v>564</v>
      </c>
      <c r="C517" s="69">
        <v>2015</v>
      </c>
      <c r="D517" s="69">
        <v>76.643000000000001</v>
      </c>
    </row>
    <row r="518" spans="1:4" x14ac:dyDescent="0.25">
      <c r="A518" s="69" t="s">
        <v>467</v>
      </c>
      <c r="B518" s="69" t="s">
        <v>564</v>
      </c>
      <c r="C518" s="69">
        <v>2016</v>
      </c>
      <c r="D518" s="70" t="s">
        <v>610</v>
      </c>
    </row>
    <row r="519" spans="1:4" x14ac:dyDescent="0.25">
      <c r="A519" s="69" t="s">
        <v>467</v>
      </c>
      <c r="B519" s="69" t="s">
        <v>564</v>
      </c>
      <c r="C519" s="69">
        <v>2017</v>
      </c>
      <c r="D519" s="70" t="s">
        <v>609</v>
      </c>
    </row>
    <row r="520" spans="1:4" x14ac:dyDescent="0.25">
      <c r="A520" s="69" t="s">
        <v>467</v>
      </c>
      <c r="B520" s="69" t="s">
        <v>564</v>
      </c>
      <c r="C520" s="69">
        <v>2018</v>
      </c>
      <c r="D520" s="70" t="s">
        <v>608</v>
      </c>
    </row>
    <row r="521" spans="1:4" x14ac:dyDescent="0.25">
      <c r="A521" s="69" t="s">
        <v>467</v>
      </c>
      <c r="B521" s="69" t="s">
        <v>564</v>
      </c>
      <c r="C521" s="69">
        <v>2019</v>
      </c>
      <c r="D521" s="69">
        <v>959.27499999999998</v>
      </c>
    </row>
    <row r="522" spans="1:4" x14ac:dyDescent="0.25">
      <c r="A522" s="69" t="s">
        <v>467</v>
      </c>
      <c r="B522" s="69" t="s">
        <v>564</v>
      </c>
      <c r="C522" s="69">
        <v>2020</v>
      </c>
      <c r="D522" s="69">
        <v>2299.712</v>
      </c>
    </row>
    <row r="523" spans="1:4" x14ac:dyDescent="0.25">
      <c r="A523" s="69" t="s">
        <v>467</v>
      </c>
      <c r="B523" s="69" t="s">
        <v>564</v>
      </c>
      <c r="C523" s="69">
        <v>2021</v>
      </c>
      <c r="D523" s="69">
        <v>3295.5749999999998</v>
      </c>
    </row>
    <row r="524" spans="1:4" x14ac:dyDescent="0.25">
      <c r="A524" s="69" t="s">
        <v>467</v>
      </c>
      <c r="B524" s="69" t="s">
        <v>564</v>
      </c>
      <c r="C524" s="69">
        <v>2022</v>
      </c>
      <c r="D524" s="70" t="s">
        <v>607</v>
      </c>
    </row>
    <row r="525" spans="1:4" x14ac:dyDescent="0.25">
      <c r="A525" s="69" t="s">
        <v>467</v>
      </c>
      <c r="B525" s="69" t="s">
        <v>564</v>
      </c>
      <c r="C525" s="69">
        <v>2023</v>
      </c>
      <c r="D525" s="70" t="s">
        <v>606</v>
      </c>
    </row>
    <row r="526" spans="1:4" x14ac:dyDescent="0.25">
      <c r="A526" s="69" t="s">
        <v>467</v>
      </c>
      <c r="B526" s="69" t="s">
        <v>564</v>
      </c>
      <c r="C526" s="69">
        <v>2024</v>
      </c>
      <c r="D526" s="70" t="s">
        <v>605</v>
      </c>
    </row>
    <row r="527" spans="1:4" x14ac:dyDescent="0.25">
      <c r="A527" s="69" t="s">
        <v>516</v>
      </c>
      <c r="B527" s="69" t="s">
        <v>564</v>
      </c>
      <c r="C527" s="69">
        <v>2000</v>
      </c>
      <c r="D527" s="69" t="s">
        <v>514</v>
      </c>
    </row>
    <row r="528" spans="1:4" x14ac:dyDescent="0.25">
      <c r="A528" s="69" t="s">
        <v>516</v>
      </c>
      <c r="B528" s="69" t="s">
        <v>564</v>
      </c>
      <c r="C528" s="69">
        <v>2001</v>
      </c>
      <c r="D528" s="70" t="s">
        <v>604</v>
      </c>
    </row>
    <row r="529" spans="1:4" x14ac:dyDescent="0.25">
      <c r="A529" s="69" t="s">
        <v>516</v>
      </c>
      <c r="B529" s="69" t="s">
        <v>564</v>
      </c>
      <c r="C529" s="69">
        <v>2002</v>
      </c>
      <c r="D529" s="70" t="s">
        <v>603</v>
      </c>
    </row>
    <row r="530" spans="1:4" x14ac:dyDescent="0.25">
      <c r="A530" s="69" t="s">
        <v>516</v>
      </c>
      <c r="B530" s="69" t="s">
        <v>564</v>
      </c>
      <c r="C530" s="69">
        <v>2003</v>
      </c>
      <c r="D530" s="70" t="s">
        <v>602</v>
      </c>
    </row>
    <row r="531" spans="1:4" x14ac:dyDescent="0.25">
      <c r="A531" s="69" t="s">
        <v>516</v>
      </c>
      <c r="B531" s="69" t="s">
        <v>564</v>
      </c>
      <c r="C531" s="69">
        <v>2004</v>
      </c>
      <c r="D531" s="70" t="s">
        <v>601</v>
      </c>
    </row>
    <row r="532" spans="1:4" x14ac:dyDescent="0.25">
      <c r="A532" s="69" t="s">
        <v>516</v>
      </c>
      <c r="B532" s="69" t="s">
        <v>564</v>
      </c>
      <c r="C532" s="69">
        <v>2005</v>
      </c>
      <c r="D532" s="69">
        <v>-0.13100000000000001</v>
      </c>
    </row>
    <row r="533" spans="1:4" x14ac:dyDescent="0.25">
      <c r="A533" s="69" t="s">
        <v>516</v>
      </c>
      <c r="B533" s="69" t="s">
        <v>564</v>
      </c>
      <c r="C533" s="69">
        <v>2006</v>
      </c>
      <c r="D533" s="69">
        <v>7.1219999999999999</v>
      </c>
    </row>
    <row r="534" spans="1:4" x14ac:dyDescent="0.25">
      <c r="A534" s="69" t="s">
        <v>516</v>
      </c>
      <c r="B534" s="69" t="s">
        <v>564</v>
      </c>
      <c r="C534" s="69">
        <v>2007</v>
      </c>
      <c r="D534" s="70" t="s">
        <v>600</v>
      </c>
    </row>
    <row r="535" spans="1:4" x14ac:dyDescent="0.25">
      <c r="A535" s="69" t="s">
        <v>516</v>
      </c>
      <c r="B535" s="69" t="s">
        <v>564</v>
      </c>
      <c r="C535" s="69">
        <v>2008</v>
      </c>
      <c r="D535" s="70" t="s">
        <v>599</v>
      </c>
    </row>
    <row r="536" spans="1:4" x14ac:dyDescent="0.25">
      <c r="A536" s="69" t="s">
        <v>516</v>
      </c>
      <c r="B536" s="69" t="s">
        <v>564</v>
      </c>
      <c r="C536" s="69">
        <v>2009</v>
      </c>
      <c r="D536" s="70" t="s">
        <v>598</v>
      </c>
    </row>
    <row r="537" spans="1:4" x14ac:dyDescent="0.25">
      <c r="A537" s="69" t="s">
        <v>516</v>
      </c>
      <c r="B537" s="69" t="s">
        <v>564</v>
      </c>
      <c r="C537" s="69">
        <v>2010</v>
      </c>
      <c r="D537" s="70" t="s">
        <v>597</v>
      </c>
    </row>
    <row r="538" spans="1:4" x14ac:dyDescent="0.25">
      <c r="A538" s="69" t="s">
        <v>516</v>
      </c>
      <c r="B538" s="69" t="s">
        <v>564</v>
      </c>
      <c r="C538" s="69">
        <v>2011</v>
      </c>
      <c r="D538" s="70" t="s">
        <v>596</v>
      </c>
    </row>
    <row r="539" spans="1:4" x14ac:dyDescent="0.25">
      <c r="A539" s="69" t="s">
        <v>516</v>
      </c>
      <c r="B539" s="69" t="s">
        <v>564</v>
      </c>
      <c r="C539" s="69">
        <v>2012</v>
      </c>
      <c r="D539" s="70" t="s">
        <v>595</v>
      </c>
    </row>
    <row r="540" spans="1:4" x14ac:dyDescent="0.25">
      <c r="A540" s="69" t="s">
        <v>516</v>
      </c>
      <c r="B540" s="69" t="s">
        <v>564</v>
      </c>
      <c r="C540" s="69">
        <v>2013</v>
      </c>
      <c r="D540" s="70" t="s">
        <v>594</v>
      </c>
    </row>
    <row r="541" spans="1:4" x14ac:dyDescent="0.25">
      <c r="A541" s="69" t="s">
        <v>516</v>
      </c>
      <c r="B541" s="69" t="s">
        <v>564</v>
      </c>
      <c r="C541" s="69">
        <v>2014</v>
      </c>
      <c r="D541" s="70" t="s">
        <v>593</v>
      </c>
    </row>
    <row r="542" spans="1:4" x14ac:dyDescent="0.25">
      <c r="A542" s="69" t="s">
        <v>516</v>
      </c>
      <c r="B542" s="69" t="s">
        <v>564</v>
      </c>
      <c r="C542" s="69">
        <v>2015</v>
      </c>
      <c r="D542" s="70" t="s">
        <v>592</v>
      </c>
    </row>
    <row r="543" spans="1:4" x14ac:dyDescent="0.25">
      <c r="A543" s="69" t="s">
        <v>516</v>
      </c>
      <c r="B543" s="69" t="s">
        <v>564</v>
      </c>
      <c r="C543" s="69">
        <v>2016</v>
      </c>
      <c r="D543" s="70" t="s">
        <v>591</v>
      </c>
    </row>
    <row r="544" spans="1:4" x14ac:dyDescent="0.25">
      <c r="A544" s="69" t="s">
        <v>516</v>
      </c>
      <c r="B544" s="69" t="s">
        <v>564</v>
      </c>
      <c r="C544" s="69">
        <v>2017</v>
      </c>
      <c r="D544" s="70" t="s">
        <v>590</v>
      </c>
    </row>
    <row r="545" spans="1:4" x14ac:dyDescent="0.25">
      <c r="A545" s="69" t="s">
        <v>516</v>
      </c>
      <c r="B545" s="69" t="s">
        <v>564</v>
      </c>
      <c r="C545" s="69">
        <v>2018</v>
      </c>
      <c r="D545" s="70" t="s">
        <v>589</v>
      </c>
    </row>
    <row r="546" spans="1:4" x14ac:dyDescent="0.25">
      <c r="A546" s="69" t="s">
        <v>516</v>
      </c>
      <c r="B546" s="69" t="s">
        <v>564</v>
      </c>
      <c r="C546" s="69">
        <v>2019</v>
      </c>
      <c r="D546" s="70" t="s">
        <v>588</v>
      </c>
    </row>
    <row r="547" spans="1:4" x14ac:dyDescent="0.25">
      <c r="A547" s="69" t="s">
        <v>516</v>
      </c>
      <c r="B547" s="69" t="s">
        <v>564</v>
      </c>
      <c r="C547" s="69">
        <v>2020</v>
      </c>
      <c r="D547" s="70" t="s">
        <v>587</v>
      </c>
    </row>
    <row r="548" spans="1:4" x14ac:dyDescent="0.25">
      <c r="A548" s="69" t="s">
        <v>516</v>
      </c>
      <c r="B548" s="69" t="s">
        <v>564</v>
      </c>
      <c r="C548" s="69">
        <v>2021</v>
      </c>
      <c r="D548" s="70" t="s">
        <v>586</v>
      </c>
    </row>
    <row r="549" spans="1:4" x14ac:dyDescent="0.25">
      <c r="A549" s="69" t="s">
        <v>516</v>
      </c>
      <c r="B549" s="69" t="s">
        <v>564</v>
      </c>
      <c r="C549" s="69">
        <v>2022</v>
      </c>
      <c r="D549" s="70" t="s">
        <v>585</v>
      </c>
    </row>
    <row r="550" spans="1:4" x14ac:dyDescent="0.25">
      <c r="A550" s="69" t="s">
        <v>516</v>
      </c>
      <c r="B550" s="69" t="s">
        <v>564</v>
      </c>
      <c r="C550" s="69">
        <v>2023</v>
      </c>
      <c r="D550" s="70" t="s">
        <v>584</v>
      </c>
    </row>
    <row r="551" spans="1:4" x14ac:dyDescent="0.25">
      <c r="A551" s="69" t="s">
        <v>516</v>
      </c>
      <c r="B551" s="69" t="s">
        <v>564</v>
      </c>
      <c r="C551" s="69">
        <v>2024</v>
      </c>
      <c r="D551" s="70" t="s">
        <v>583</v>
      </c>
    </row>
    <row r="552" spans="1:4" x14ac:dyDescent="0.25">
      <c r="A552" s="69" t="s">
        <v>484</v>
      </c>
      <c r="B552" s="69" t="s">
        <v>564</v>
      </c>
      <c r="C552" s="69">
        <v>2000</v>
      </c>
      <c r="D552" s="69" t="s">
        <v>514</v>
      </c>
    </row>
    <row r="553" spans="1:4" x14ac:dyDescent="0.25">
      <c r="A553" s="69" t="s">
        <v>484</v>
      </c>
      <c r="B553" s="69" t="s">
        <v>564</v>
      </c>
      <c r="C553" s="69">
        <v>2001</v>
      </c>
      <c r="D553" s="69">
        <v>3.8490000000000002</v>
      </c>
    </row>
    <row r="554" spans="1:4" x14ac:dyDescent="0.25">
      <c r="A554" s="69" t="s">
        <v>484</v>
      </c>
      <c r="B554" s="69" t="s">
        <v>564</v>
      </c>
      <c r="C554" s="69">
        <v>2002</v>
      </c>
      <c r="D554" s="70" t="s">
        <v>582</v>
      </c>
    </row>
    <row r="555" spans="1:4" x14ac:dyDescent="0.25">
      <c r="A555" s="69" t="s">
        <v>484</v>
      </c>
      <c r="B555" s="69" t="s">
        <v>564</v>
      </c>
      <c r="C555" s="69">
        <v>2003</v>
      </c>
      <c r="D555" s="69">
        <v>6.4039999999999999</v>
      </c>
    </row>
    <row r="556" spans="1:4" x14ac:dyDescent="0.25">
      <c r="A556" s="69" t="s">
        <v>484</v>
      </c>
      <c r="B556" s="69" t="s">
        <v>564</v>
      </c>
      <c r="C556" s="69">
        <v>2004</v>
      </c>
      <c r="D556" s="69">
        <v>12.448</v>
      </c>
    </row>
    <row r="557" spans="1:4" x14ac:dyDescent="0.25">
      <c r="A557" s="69" t="s">
        <v>484</v>
      </c>
      <c r="B557" s="69" t="s">
        <v>564</v>
      </c>
      <c r="C557" s="69">
        <v>2005</v>
      </c>
      <c r="D557" s="70" t="s">
        <v>581</v>
      </c>
    </row>
    <row r="558" spans="1:4" x14ac:dyDescent="0.25">
      <c r="A558" s="69" t="s">
        <v>484</v>
      </c>
      <c r="B558" s="69" t="s">
        <v>564</v>
      </c>
      <c r="C558" s="69">
        <v>2006</v>
      </c>
      <c r="D558" s="70" t="s">
        <v>580</v>
      </c>
    </row>
    <row r="559" spans="1:4" x14ac:dyDescent="0.25">
      <c r="A559" s="69" t="s">
        <v>484</v>
      </c>
      <c r="B559" s="69" t="s">
        <v>564</v>
      </c>
      <c r="C559" s="69">
        <v>2007</v>
      </c>
      <c r="D559" s="70" t="s">
        <v>579</v>
      </c>
    </row>
    <row r="560" spans="1:4" x14ac:dyDescent="0.25">
      <c r="A560" s="69" t="s">
        <v>484</v>
      </c>
      <c r="B560" s="69" t="s">
        <v>564</v>
      </c>
      <c r="C560" s="69">
        <v>2008</v>
      </c>
      <c r="D560" s="70" t="s">
        <v>578</v>
      </c>
    </row>
    <row r="561" spans="1:4" x14ac:dyDescent="0.25">
      <c r="A561" s="69" t="s">
        <v>484</v>
      </c>
      <c r="B561" s="69" t="s">
        <v>564</v>
      </c>
      <c r="C561" s="69">
        <v>2009</v>
      </c>
      <c r="D561" s="70" t="s">
        <v>577</v>
      </c>
    </row>
    <row r="562" spans="1:4" x14ac:dyDescent="0.25">
      <c r="A562" s="69" t="s">
        <v>484</v>
      </c>
      <c r="B562" s="69" t="s">
        <v>564</v>
      </c>
      <c r="C562" s="69">
        <v>2010</v>
      </c>
      <c r="D562" s="70" t="s">
        <v>576</v>
      </c>
    </row>
    <row r="563" spans="1:4" x14ac:dyDescent="0.25">
      <c r="A563" s="69" t="s">
        <v>484</v>
      </c>
      <c r="B563" s="69" t="s">
        <v>564</v>
      </c>
      <c r="C563" s="69">
        <v>2011</v>
      </c>
      <c r="D563" s="70" t="s">
        <v>575</v>
      </c>
    </row>
    <row r="564" spans="1:4" x14ac:dyDescent="0.25">
      <c r="A564" s="69" t="s">
        <v>484</v>
      </c>
      <c r="B564" s="69" t="s">
        <v>564</v>
      </c>
      <c r="C564" s="69">
        <v>2012</v>
      </c>
      <c r="D564" s="70" t="s">
        <v>574</v>
      </c>
    </row>
    <row r="565" spans="1:4" x14ac:dyDescent="0.25">
      <c r="A565" s="69" t="s">
        <v>484</v>
      </c>
      <c r="B565" s="69" t="s">
        <v>564</v>
      </c>
      <c r="C565" s="69">
        <v>2013</v>
      </c>
      <c r="D565" s="70" t="s">
        <v>573</v>
      </c>
    </row>
    <row r="566" spans="1:4" x14ac:dyDescent="0.25">
      <c r="A566" s="69" t="s">
        <v>484</v>
      </c>
      <c r="B566" s="69" t="s">
        <v>564</v>
      </c>
      <c r="C566" s="69">
        <v>2014</v>
      </c>
      <c r="D566" s="70" t="s">
        <v>572</v>
      </c>
    </row>
    <row r="567" spans="1:4" x14ac:dyDescent="0.25">
      <c r="A567" s="69" t="s">
        <v>484</v>
      </c>
      <c r="B567" s="69" t="s">
        <v>564</v>
      </c>
      <c r="C567" s="69">
        <v>2015</v>
      </c>
      <c r="D567" s="70" t="s">
        <v>571</v>
      </c>
    </row>
    <row r="568" spans="1:4" x14ac:dyDescent="0.25">
      <c r="A568" s="69" t="s">
        <v>484</v>
      </c>
      <c r="B568" s="69" t="s">
        <v>564</v>
      </c>
      <c r="C568" s="69">
        <v>2016</v>
      </c>
      <c r="D568" s="70" t="s">
        <v>570</v>
      </c>
    </row>
    <row r="569" spans="1:4" x14ac:dyDescent="0.25">
      <c r="A569" s="69" t="s">
        <v>484</v>
      </c>
      <c r="B569" s="69" t="s">
        <v>564</v>
      </c>
      <c r="C569" s="69">
        <v>2017</v>
      </c>
      <c r="D569" s="70" t="s">
        <v>569</v>
      </c>
    </row>
    <row r="570" spans="1:4" x14ac:dyDescent="0.25">
      <c r="A570" s="69" t="s">
        <v>484</v>
      </c>
      <c r="B570" s="69" t="s">
        <v>564</v>
      </c>
      <c r="C570" s="69">
        <v>2018</v>
      </c>
      <c r="D570" s="70" t="s">
        <v>568</v>
      </c>
    </row>
    <row r="571" spans="1:4" x14ac:dyDescent="0.25">
      <c r="A571" s="69" t="s">
        <v>484</v>
      </c>
      <c r="B571" s="69" t="s">
        <v>564</v>
      </c>
      <c r="C571" s="69">
        <v>2019</v>
      </c>
      <c r="D571" s="69">
        <v>4045.8159999999998</v>
      </c>
    </row>
    <row r="572" spans="1:4" x14ac:dyDescent="0.25">
      <c r="A572" s="69" t="s">
        <v>484</v>
      </c>
      <c r="B572" s="69" t="s">
        <v>564</v>
      </c>
      <c r="C572" s="69">
        <v>2020</v>
      </c>
      <c r="D572" s="69">
        <v>1328.375</v>
      </c>
    </row>
    <row r="573" spans="1:4" x14ac:dyDescent="0.25">
      <c r="A573" s="69" t="s">
        <v>484</v>
      </c>
      <c r="B573" s="69" t="s">
        <v>564</v>
      </c>
      <c r="C573" s="69">
        <v>2021</v>
      </c>
      <c r="D573" s="70" t="s">
        <v>567</v>
      </c>
    </row>
    <row r="574" spans="1:4" x14ac:dyDescent="0.25">
      <c r="A574" s="69" t="s">
        <v>484</v>
      </c>
      <c r="B574" s="69" t="s">
        <v>564</v>
      </c>
      <c r="C574" s="69">
        <v>2022</v>
      </c>
      <c r="D574" s="70" t="s">
        <v>566</v>
      </c>
    </row>
    <row r="575" spans="1:4" x14ac:dyDescent="0.25">
      <c r="A575" s="69" t="s">
        <v>484</v>
      </c>
      <c r="B575" s="69" t="s">
        <v>564</v>
      </c>
      <c r="C575" s="69">
        <v>2023</v>
      </c>
      <c r="D575" s="70" t="s">
        <v>565</v>
      </c>
    </row>
    <row r="576" spans="1:4" x14ac:dyDescent="0.25">
      <c r="A576" s="69" t="s">
        <v>484</v>
      </c>
      <c r="B576" s="69" t="s">
        <v>564</v>
      </c>
      <c r="C576" s="69">
        <v>2024</v>
      </c>
      <c r="D576" s="69">
        <v>6667</v>
      </c>
    </row>
    <row r="577" spans="1:4" x14ac:dyDescent="0.25">
      <c r="A577" s="69" t="s">
        <v>449</v>
      </c>
      <c r="B577" s="69" t="s">
        <v>506</v>
      </c>
      <c r="C577" s="69">
        <v>2000</v>
      </c>
      <c r="D577" s="69" t="s">
        <v>514</v>
      </c>
    </row>
    <row r="578" spans="1:4" x14ac:dyDescent="0.25">
      <c r="A578" s="69" t="s">
        <v>449</v>
      </c>
      <c r="B578" s="69" t="s">
        <v>506</v>
      </c>
      <c r="C578" s="69">
        <v>2001</v>
      </c>
      <c r="D578" s="69">
        <v>28</v>
      </c>
    </row>
    <row r="579" spans="1:4" x14ac:dyDescent="0.25">
      <c r="A579" s="69" t="s">
        <v>449</v>
      </c>
      <c r="B579" s="69" t="s">
        <v>506</v>
      </c>
      <c r="C579" s="69">
        <v>2002</v>
      </c>
      <c r="D579" s="69">
        <v>72</v>
      </c>
    </row>
    <row r="580" spans="1:4" x14ac:dyDescent="0.25">
      <c r="A580" s="69" t="s">
        <v>449</v>
      </c>
      <c r="B580" s="69" t="s">
        <v>506</v>
      </c>
      <c r="C580" s="69">
        <v>2003</v>
      </c>
      <c r="D580" s="69">
        <v>80</v>
      </c>
    </row>
    <row r="581" spans="1:4" x14ac:dyDescent="0.25">
      <c r="A581" s="69" t="s">
        <v>449</v>
      </c>
      <c r="B581" s="69" t="s">
        <v>506</v>
      </c>
      <c r="C581" s="69">
        <v>2004</v>
      </c>
      <c r="D581" s="69">
        <v>140</v>
      </c>
    </row>
    <row r="582" spans="1:4" x14ac:dyDescent="0.25">
      <c r="A582" s="69" t="s">
        <v>449</v>
      </c>
      <c r="B582" s="69" t="s">
        <v>506</v>
      </c>
      <c r="C582" s="69">
        <v>2005</v>
      </c>
      <c r="D582" s="69">
        <v>332</v>
      </c>
    </row>
    <row r="583" spans="1:4" x14ac:dyDescent="0.25">
      <c r="A583" s="69" t="s">
        <v>449</v>
      </c>
      <c r="B583" s="69" t="s">
        <v>506</v>
      </c>
      <c r="C583" s="69">
        <v>2006</v>
      </c>
      <c r="D583" s="69">
        <v>722</v>
      </c>
    </row>
    <row r="584" spans="1:4" x14ac:dyDescent="0.25">
      <c r="A584" s="69" t="s">
        <v>449</v>
      </c>
      <c r="B584" s="69" t="s">
        <v>506</v>
      </c>
      <c r="C584" s="69">
        <v>2007</v>
      </c>
      <c r="D584" s="69">
        <v>811</v>
      </c>
    </row>
    <row r="585" spans="1:4" x14ac:dyDescent="0.25">
      <c r="A585" s="69" t="s">
        <v>449</v>
      </c>
      <c r="B585" s="69" t="s">
        <v>506</v>
      </c>
      <c r="C585" s="69">
        <v>2008</v>
      </c>
      <c r="D585" s="69">
        <v>1180</v>
      </c>
    </row>
    <row r="586" spans="1:4" x14ac:dyDescent="0.25">
      <c r="A586" s="69" t="s">
        <v>449</v>
      </c>
      <c r="B586" s="69" t="s">
        <v>506</v>
      </c>
      <c r="C586" s="69">
        <v>2009</v>
      </c>
      <c r="D586" s="69">
        <v>1179</v>
      </c>
    </row>
    <row r="587" spans="1:4" x14ac:dyDescent="0.25">
      <c r="A587" s="69" t="s">
        <v>449</v>
      </c>
      <c r="B587" s="69" t="s">
        <v>506</v>
      </c>
      <c r="C587" s="69">
        <v>2010</v>
      </c>
      <c r="D587" s="69">
        <v>1330</v>
      </c>
    </row>
    <row r="588" spans="1:4" x14ac:dyDescent="0.25">
      <c r="A588" s="69" t="s">
        <v>449</v>
      </c>
      <c r="B588" s="69" t="s">
        <v>506</v>
      </c>
      <c r="C588" s="69">
        <v>2011</v>
      </c>
      <c r="D588" s="70" t="s">
        <v>563</v>
      </c>
    </row>
    <row r="589" spans="1:4" x14ac:dyDescent="0.25">
      <c r="A589" s="69" t="s">
        <v>449</v>
      </c>
      <c r="B589" s="69" t="s">
        <v>506</v>
      </c>
      <c r="C589" s="69">
        <v>2012</v>
      </c>
      <c r="D589" s="70" t="s">
        <v>562</v>
      </c>
    </row>
    <row r="590" spans="1:4" x14ac:dyDescent="0.25">
      <c r="A590" s="69" t="s">
        <v>449</v>
      </c>
      <c r="B590" s="69" t="s">
        <v>506</v>
      </c>
      <c r="C590" s="69">
        <v>2013</v>
      </c>
      <c r="D590" s="70" t="s">
        <v>561</v>
      </c>
    </row>
    <row r="591" spans="1:4" x14ac:dyDescent="0.25">
      <c r="A591" s="69" t="s">
        <v>449</v>
      </c>
      <c r="B591" s="69" t="s">
        <v>506</v>
      </c>
      <c r="C591" s="69">
        <v>2014</v>
      </c>
      <c r="D591" s="70" t="s">
        <v>560</v>
      </c>
    </row>
    <row r="592" spans="1:4" x14ac:dyDescent="0.25">
      <c r="A592" s="69" t="s">
        <v>449</v>
      </c>
      <c r="B592" s="69" t="s">
        <v>506</v>
      </c>
      <c r="C592" s="69">
        <v>2015</v>
      </c>
      <c r="D592" s="70" t="s">
        <v>559</v>
      </c>
    </row>
    <row r="593" spans="1:4" x14ac:dyDescent="0.25">
      <c r="A593" s="69" t="s">
        <v>449</v>
      </c>
      <c r="B593" s="69" t="s">
        <v>506</v>
      </c>
      <c r="C593" s="69">
        <v>2016</v>
      </c>
      <c r="D593" s="70" t="s">
        <v>558</v>
      </c>
    </row>
    <row r="594" spans="1:4" x14ac:dyDescent="0.25">
      <c r="A594" s="69" t="s">
        <v>449</v>
      </c>
      <c r="B594" s="69" t="s">
        <v>506</v>
      </c>
      <c r="C594" s="69">
        <v>2017</v>
      </c>
      <c r="D594" s="70" t="s">
        <v>557</v>
      </c>
    </row>
    <row r="595" spans="1:4" x14ac:dyDescent="0.25">
      <c r="A595" s="69" t="s">
        <v>449</v>
      </c>
      <c r="B595" s="69" t="s">
        <v>506</v>
      </c>
      <c r="C595" s="69">
        <v>2018</v>
      </c>
      <c r="D595" s="70" t="s">
        <v>556</v>
      </c>
    </row>
    <row r="596" spans="1:4" x14ac:dyDescent="0.25">
      <c r="A596" s="69" t="s">
        <v>449</v>
      </c>
      <c r="B596" s="69" t="s">
        <v>506</v>
      </c>
      <c r="C596" s="69">
        <v>2019</v>
      </c>
      <c r="D596" s="70" t="s">
        <v>555</v>
      </c>
    </row>
    <row r="597" spans="1:4" x14ac:dyDescent="0.25">
      <c r="A597" s="69" t="s">
        <v>449</v>
      </c>
      <c r="B597" s="69" t="s">
        <v>506</v>
      </c>
      <c r="C597" s="69">
        <v>2020</v>
      </c>
      <c r="D597" s="70" t="s">
        <v>554</v>
      </c>
    </row>
    <row r="598" spans="1:4" x14ac:dyDescent="0.25">
      <c r="A598" s="69" t="s">
        <v>449</v>
      </c>
      <c r="B598" s="69" t="s">
        <v>506</v>
      </c>
      <c r="C598" s="69">
        <v>2021</v>
      </c>
      <c r="D598" s="70" t="s">
        <v>553</v>
      </c>
    </row>
    <row r="599" spans="1:4" x14ac:dyDescent="0.25">
      <c r="A599" s="69" t="s">
        <v>449</v>
      </c>
      <c r="B599" s="69" t="s">
        <v>506</v>
      </c>
      <c r="C599" s="69">
        <v>2022</v>
      </c>
      <c r="D599" s="69">
        <v>2284.0540000000001</v>
      </c>
    </row>
    <row r="600" spans="1:4" x14ac:dyDescent="0.25">
      <c r="A600" s="69" t="s">
        <v>449</v>
      </c>
      <c r="B600" s="69" t="s">
        <v>506</v>
      </c>
      <c r="C600" s="69">
        <v>2023</v>
      </c>
      <c r="D600" s="70" t="s">
        <v>552</v>
      </c>
    </row>
    <row r="601" spans="1:4" x14ac:dyDescent="0.25">
      <c r="A601" s="69" t="s">
        <v>449</v>
      </c>
      <c r="B601" s="69" t="s">
        <v>506</v>
      </c>
      <c r="C601" s="69">
        <v>2024</v>
      </c>
      <c r="D601" s="69">
        <v>1460</v>
      </c>
    </row>
    <row r="602" spans="1:4" x14ac:dyDescent="0.25">
      <c r="A602" s="69" t="s">
        <v>492</v>
      </c>
      <c r="B602" s="69" t="s">
        <v>506</v>
      </c>
      <c r="C602" s="69">
        <v>2000</v>
      </c>
      <c r="D602" s="69" t="s">
        <v>514</v>
      </c>
    </row>
    <row r="603" spans="1:4" x14ac:dyDescent="0.25">
      <c r="A603" s="69" t="s">
        <v>492</v>
      </c>
      <c r="B603" s="69" t="s">
        <v>506</v>
      </c>
      <c r="C603" s="69">
        <v>2001</v>
      </c>
      <c r="D603" s="69">
        <v>2659</v>
      </c>
    </row>
    <row r="604" spans="1:4" x14ac:dyDescent="0.25">
      <c r="A604" s="69" t="s">
        <v>492</v>
      </c>
      <c r="B604" s="69" t="s">
        <v>506</v>
      </c>
      <c r="C604" s="69">
        <v>2002</v>
      </c>
      <c r="D604" s="69">
        <v>3247</v>
      </c>
    </row>
    <row r="605" spans="1:4" x14ac:dyDescent="0.25">
      <c r="A605" s="69" t="s">
        <v>492</v>
      </c>
      <c r="B605" s="69" t="s">
        <v>506</v>
      </c>
      <c r="C605" s="69">
        <v>2003</v>
      </c>
      <c r="D605" s="69">
        <v>2380</v>
      </c>
    </row>
    <row r="606" spans="1:4" x14ac:dyDescent="0.25">
      <c r="A606" s="69" t="s">
        <v>492</v>
      </c>
      <c r="B606" s="69" t="s">
        <v>506</v>
      </c>
      <c r="C606" s="69">
        <v>2004</v>
      </c>
      <c r="D606" s="69">
        <v>2038</v>
      </c>
    </row>
    <row r="607" spans="1:4" x14ac:dyDescent="0.25">
      <c r="A607" s="69" t="s">
        <v>492</v>
      </c>
      <c r="B607" s="69" t="s">
        <v>506</v>
      </c>
      <c r="C607" s="69">
        <v>2005</v>
      </c>
      <c r="D607" s="69">
        <v>1829</v>
      </c>
    </row>
    <row r="608" spans="1:4" x14ac:dyDescent="0.25">
      <c r="A608" s="69" t="s">
        <v>492</v>
      </c>
      <c r="B608" s="69" t="s">
        <v>506</v>
      </c>
      <c r="C608" s="69">
        <v>2006</v>
      </c>
      <c r="D608" s="69">
        <v>2226</v>
      </c>
    </row>
    <row r="609" spans="1:4" x14ac:dyDescent="0.25">
      <c r="A609" s="69" t="s">
        <v>492</v>
      </c>
      <c r="B609" s="69" t="s">
        <v>506</v>
      </c>
      <c r="C609" s="69">
        <v>2007</v>
      </c>
      <c r="D609" s="69">
        <v>1642</v>
      </c>
    </row>
    <row r="610" spans="1:4" x14ac:dyDescent="0.25">
      <c r="A610" s="69" t="s">
        <v>492</v>
      </c>
      <c r="B610" s="69" t="s">
        <v>506</v>
      </c>
      <c r="C610" s="69">
        <v>2008</v>
      </c>
      <c r="D610" s="69">
        <v>678</v>
      </c>
    </row>
    <row r="611" spans="1:4" x14ac:dyDescent="0.25">
      <c r="A611" s="69" t="s">
        <v>492</v>
      </c>
      <c r="B611" s="69" t="s">
        <v>506</v>
      </c>
      <c r="C611" s="69">
        <v>2009</v>
      </c>
      <c r="D611" s="69">
        <v>2938</v>
      </c>
    </row>
    <row r="612" spans="1:4" x14ac:dyDescent="0.25">
      <c r="A612" s="69" t="s">
        <v>492</v>
      </c>
      <c r="B612" s="69" t="s">
        <v>506</v>
      </c>
      <c r="C612" s="69">
        <v>2010</v>
      </c>
      <c r="D612" s="69">
        <v>1171</v>
      </c>
    </row>
    <row r="613" spans="1:4" x14ac:dyDescent="0.25">
      <c r="A613" s="69" t="s">
        <v>492</v>
      </c>
      <c r="B613" s="69" t="s">
        <v>506</v>
      </c>
      <c r="C613" s="69">
        <v>2011</v>
      </c>
      <c r="D613" s="69">
        <v>1809</v>
      </c>
    </row>
    <row r="614" spans="1:4" x14ac:dyDescent="0.25">
      <c r="A614" s="69" t="s">
        <v>492</v>
      </c>
      <c r="B614" s="69" t="s">
        <v>506</v>
      </c>
      <c r="C614" s="69">
        <v>2012</v>
      </c>
      <c r="D614" s="69">
        <v>2267</v>
      </c>
    </row>
    <row r="615" spans="1:4" x14ac:dyDescent="0.25">
      <c r="A615" s="69" t="s">
        <v>492</v>
      </c>
      <c r="B615" s="69" t="s">
        <v>506</v>
      </c>
      <c r="C615" s="69">
        <v>2013</v>
      </c>
      <c r="D615" s="69">
        <v>2498</v>
      </c>
    </row>
    <row r="616" spans="1:4" x14ac:dyDescent="0.25">
      <c r="A616" s="69" t="s">
        <v>492</v>
      </c>
      <c r="B616" s="69" t="s">
        <v>506</v>
      </c>
      <c r="C616" s="69">
        <v>2014</v>
      </c>
      <c r="D616" s="69">
        <v>5137</v>
      </c>
    </row>
    <row r="617" spans="1:4" x14ac:dyDescent="0.25">
      <c r="A617" s="69" t="s">
        <v>492</v>
      </c>
      <c r="B617" s="69" t="s">
        <v>506</v>
      </c>
      <c r="C617" s="69">
        <v>2015</v>
      </c>
      <c r="D617" s="69">
        <v>5966</v>
      </c>
    </row>
    <row r="618" spans="1:4" x14ac:dyDescent="0.25">
      <c r="A618" s="69" t="s">
        <v>492</v>
      </c>
      <c r="B618" s="69" t="s">
        <v>506</v>
      </c>
      <c r="C618" s="69">
        <v>2016</v>
      </c>
      <c r="D618" s="69">
        <v>4855</v>
      </c>
    </row>
    <row r="619" spans="1:4" x14ac:dyDescent="0.25">
      <c r="A619" s="69" t="s">
        <v>492</v>
      </c>
      <c r="B619" s="69" t="s">
        <v>506</v>
      </c>
      <c r="C619" s="69">
        <v>2017</v>
      </c>
      <c r="D619" s="69">
        <v>6145</v>
      </c>
    </row>
    <row r="620" spans="1:4" x14ac:dyDescent="0.25">
      <c r="A620" s="69" t="s">
        <v>492</v>
      </c>
      <c r="B620" s="69" t="s">
        <v>506</v>
      </c>
      <c r="C620" s="69">
        <v>2018</v>
      </c>
      <c r="D620" s="69">
        <v>3141</v>
      </c>
    </row>
    <row r="621" spans="1:4" x14ac:dyDescent="0.25">
      <c r="A621" s="69" t="s">
        <v>492</v>
      </c>
      <c r="B621" s="69" t="s">
        <v>506</v>
      </c>
      <c r="C621" s="69">
        <v>2019</v>
      </c>
      <c r="D621" s="69">
        <v>2021</v>
      </c>
    </row>
    <row r="622" spans="1:4" x14ac:dyDescent="0.25">
      <c r="A622" s="69" t="s">
        <v>492</v>
      </c>
      <c r="B622" s="69" t="s">
        <v>506</v>
      </c>
      <c r="C622" s="69">
        <v>2020</v>
      </c>
      <c r="D622" s="69">
        <v>1459</v>
      </c>
    </row>
    <row r="623" spans="1:4" x14ac:dyDescent="0.25">
      <c r="A623" s="69" t="s">
        <v>492</v>
      </c>
      <c r="B623" s="69" t="s">
        <v>506</v>
      </c>
      <c r="C623" s="69">
        <v>2021</v>
      </c>
      <c r="D623" s="69">
        <v>1510</v>
      </c>
    </row>
    <row r="624" spans="1:4" x14ac:dyDescent="0.25">
      <c r="A624" s="69" t="s">
        <v>492</v>
      </c>
      <c r="B624" s="69" t="s">
        <v>506</v>
      </c>
      <c r="C624" s="69">
        <v>2022</v>
      </c>
      <c r="D624" s="69">
        <v>2491</v>
      </c>
    </row>
    <row r="625" spans="1:4" x14ac:dyDescent="0.25">
      <c r="A625" s="69" t="s">
        <v>492</v>
      </c>
      <c r="B625" s="69" t="s">
        <v>506</v>
      </c>
      <c r="C625" s="69">
        <v>2023</v>
      </c>
      <c r="D625" s="69">
        <v>3284</v>
      </c>
    </row>
    <row r="626" spans="1:4" x14ac:dyDescent="0.25">
      <c r="A626" s="69" t="s">
        <v>492</v>
      </c>
      <c r="B626" s="69" t="s">
        <v>506</v>
      </c>
      <c r="C626" s="69">
        <v>2024</v>
      </c>
      <c r="D626" s="69">
        <v>3337</v>
      </c>
    </row>
    <row r="627" spans="1:4" x14ac:dyDescent="0.25">
      <c r="A627" s="69" t="s">
        <v>474</v>
      </c>
      <c r="B627" s="69" t="s">
        <v>506</v>
      </c>
      <c r="C627" s="69">
        <v>2000</v>
      </c>
      <c r="D627" s="69" t="s">
        <v>514</v>
      </c>
    </row>
    <row r="628" spans="1:4" x14ac:dyDescent="0.25">
      <c r="A628" s="69" t="s">
        <v>474</v>
      </c>
      <c r="B628" s="69" t="s">
        <v>506</v>
      </c>
      <c r="C628" s="69">
        <v>2001</v>
      </c>
      <c r="D628" s="69">
        <v>301</v>
      </c>
    </row>
    <row r="629" spans="1:4" x14ac:dyDescent="0.25">
      <c r="A629" s="69" t="s">
        <v>474</v>
      </c>
      <c r="B629" s="69" t="s">
        <v>506</v>
      </c>
      <c r="C629" s="69">
        <v>2002</v>
      </c>
      <c r="D629" s="69">
        <v>116</v>
      </c>
    </row>
    <row r="630" spans="1:4" x14ac:dyDescent="0.25">
      <c r="A630" s="69" t="s">
        <v>474</v>
      </c>
      <c r="B630" s="69" t="s">
        <v>506</v>
      </c>
      <c r="C630" s="69">
        <v>2003</v>
      </c>
      <c r="D630" s="69">
        <v>94</v>
      </c>
    </row>
    <row r="631" spans="1:4" x14ac:dyDescent="0.25">
      <c r="A631" s="69" t="s">
        <v>474</v>
      </c>
      <c r="B631" s="69" t="s">
        <v>506</v>
      </c>
      <c r="C631" s="69">
        <v>2004</v>
      </c>
      <c r="D631" s="69">
        <v>253</v>
      </c>
    </row>
    <row r="632" spans="1:4" x14ac:dyDescent="0.25">
      <c r="A632" s="69" t="s">
        <v>474</v>
      </c>
      <c r="B632" s="69" t="s">
        <v>506</v>
      </c>
      <c r="C632" s="69">
        <v>2005</v>
      </c>
      <c r="D632" s="69">
        <v>508</v>
      </c>
    </row>
    <row r="633" spans="1:4" x14ac:dyDescent="0.25">
      <c r="A633" s="69" t="s">
        <v>474</v>
      </c>
      <c r="B633" s="69" t="s">
        <v>506</v>
      </c>
      <c r="C633" s="69">
        <v>2006</v>
      </c>
      <c r="D633" s="69">
        <v>267</v>
      </c>
    </row>
    <row r="634" spans="1:4" x14ac:dyDescent="0.25">
      <c r="A634" s="69" t="s">
        <v>474</v>
      </c>
      <c r="B634" s="69" t="s">
        <v>506</v>
      </c>
      <c r="C634" s="69">
        <v>2007</v>
      </c>
      <c r="D634" s="69">
        <v>800</v>
      </c>
    </row>
    <row r="635" spans="1:4" x14ac:dyDescent="0.25">
      <c r="A635" s="69" t="s">
        <v>474</v>
      </c>
      <c r="B635" s="69" t="s">
        <v>506</v>
      </c>
      <c r="C635" s="69">
        <v>2008</v>
      </c>
      <c r="D635" s="69">
        <v>823</v>
      </c>
    </row>
    <row r="636" spans="1:4" x14ac:dyDescent="0.25">
      <c r="A636" s="69" t="s">
        <v>474</v>
      </c>
      <c r="B636" s="69" t="s">
        <v>506</v>
      </c>
      <c r="C636" s="69">
        <v>2009</v>
      </c>
      <c r="D636" s="69">
        <v>1354</v>
      </c>
    </row>
    <row r="637" spans="1:4" x14ac:dyDescent="0.25">
      <c r="A637" s="69" t="s">
        <v>474</v>
      </c>
      <c r="B637" s="69" t="s">
        <v>506</v>
      </c>
      <c r="C637" s="69">
        <v>2010</v>
      </c>
      <c r="D637" s="69">
        <v>915</v>
      </c>
    </row>
    <row r="638" spans="1:4" x14ac:dyDescent="0.25">
      <c r="A638" s="69" t="s">
        <v>474</v>
      </c>
      <c r="B638" s="69" t="s">
        <v>506</v>
      </c>
      <c r="C638" s="69">
        <v>2011</v>
      </c>
      <c r="D638" s="69">
        <v>1124</v>
      </c>
    </row>
    <row r="639" spans="1:4" x14ac:dyDescent="0.25">
      <c r="A639" s="69" t="s">
        <v>474</v>
      </c>
      <c r="B639" s="69" t="s">
        <v>506</v>
      </c>
      <c r="C639" s="69">
        <v>2012</v>
      </c>
      <c r="D639" s="69">
        <v>1184</v>
      </c>
    </row>
    <row r="640" spans="1:4" x14ac:dyDescent="0.25">
      <c r="A640" s="69" t="s">
        <v>474</v>
      </c>
      <c r="B640" s="69" t="s">
        <v>506</v>
      </c>
      <c r="C640" s="69">
        <v>2013</v>
      </c>
      <c r="D640" s="69">
        <v>440</v>
      </c>
    </row>
    <row r="641" spans="1:4" x14ac:dyDescent="0.25">
      <c r="A641" s="69" t="s">
        <v>474</v>
      </c>
      <c r="B641" s="69" t="s">
        <v>506</v>
      </c>
      <c r="C641" s="69">
        <v>2014</v>
      </c>
      <c r="D641" s="69">
        <v>141</v>
      </c>
    </row>
    <row r="642" spans="1:4" x14ac:dyDescent="0.25">
      <c r="A642" s="69" t="s">
        <v>474</v>
      </c>
      <c r="B642" s="69" t="s">
        <v>506</v>
      </c>
      <c r="C642" s="69">
        <v>2015</v>
      </c>
      <c r="D642" s="69">
        <v>454</v>
      </c>
    </row>
    <row r="643" spans="1:4" x14ac:dyDescent="0.25">
      <c r="A643" s="69" t="s">
        <v>474</v>
      </c>
      <c r="B643" s="69" t="s">
        <v>506</v>
      </c>
      <c r="C643" s="69">
        <v>2016</v>
      </c>
      <c r="D643" s="69">
        <v>247</v>
      </c>
    </row>
    <row r="644" spans="1:4" x14ac:dyDescent="0.25">
      <c r="A644" s="69" t="s">
        <v>474</v>
      </c>
      <c r="B644" s="69" t="s">
        <v>506</v>
      </c>
      <c r="C644" s="69">
        <v>2017</v>
      </c>
      <c r="D644" s="70" t="s">
        <v>551</v>
      </c>
    </row>
    <row r="645" spans="1:4" x14ac:dyDescent="0.25">
      <c r="A645" s="69" t="s">
        <v>474</v>
      </c>
      <c r="B645" s="69" t="s">
        <v>506</v>
      </c>
      <c r="C645" s="69">
        <v>2018</v>
      </c>
      <c r="D645" s="70" t="s">
        <v>550</v>
      </c>
    </row>
    <row r="646" spans="1:4" x14ac:dyDescent="0.25">
      <c r="A646" s="69" t="s">
        <v>474</v>
      </c>
      <c r="B646" s="69" t="s">
        <v>506</v>
      </c>
      <c r="C646" s="69">
        <v>2019</v>
      </c>
      <c r="D646" s="70" t="s">
        <v>549</v>
      </c>
    </row>
    <row r="647" spans="1:4" x14ac:dyDescent="0.25">
      <c r="A647" s="69" t="s">
        <v>474</v>
      </c>
      <c r="B647" s="69" t="s">
        <v>506</v>
      </c>
      <c r="C647" s="69">
        <v>2020</v>
      </c>
      <c r="D647" s="70" t="s">
        <v>548</v>
      </c>
    </row>
    <row r="648" spans="1:4" x14ac:dyDescent="0.25">
      <c r="A648" s="69" t="s">
        <v>474</v>
      </c>
      <c r="B648" s="69" t="s">
        <v>506</v>
      </c>
      <c r="C648" s="69">
        <v>2021</v>
      </c>
      <c r="D648" s="70" t="s">
        <v>547</v>
      </c>
    </row>
    <row r="649" spans="1:4" x14ac:dyDescent="0.25">
      <c r="A649" s="69" t="s">
        <v>474</v>
      </c>
      <c r="B649" s="69" t="s">
        <v>506</v>
      </c>
      <c r="C649" s="69">
        <v>2022</v>
      </c>
      <c r="D649" s="70" t="s">
        <v>546</v>
      </c>
    </row>
    <row r="650" spans="1:4" x14ac:dyDescent="0.25">
      <c r="A650" s="69" t="s">
        <v>474</v>
      </c>
      <c r="B650" s="69" t="s">
        <v>506</v>
      </c>
      <c r="C650" s="69">
        <v>2023</v>
      </c>
      <c r="D650" s="70" t="s">
        <v>545</v>
      </c>
    </row>
    <row r="651" spans="1:4" x14ac:dyDescent="0.25">
      <c r="A651" s="69" t="s">
        <v>474</v>
      </c>
      <c r="B651" s="69" t="s">
        <v>506</v>
      </c>
      <c r="C651" s="69">
        <v>2024</v>
      </c>
      <c r="D651" s="69">
        <v>685</v>
      </c>
    </row>
    <row r="652" spans="1:4" x14ac:dyDescent="0.25">
      <c r="A652" s="69" t="s">
        <v>467</v>
      </c>
      <c r="B652" s="69" t="s">
        <v>506</v>
      </c>
      <c r="C652" s="69">
        <v>2000</v>
      </c>
      <c r="D652" s="69" t="s">
        <v>514</v>
      </c>
    </row>
    <row r="653" spans="1:4" x14ac:dyDescent="0.25">
      <c r="A653" s="69" t="s">
        <v>467</v>
      </c>
      <c r="B653" s="69" t="s">
        <v>506</v>
      </c>
      <c r="C653" s="69">
        <v>2001</v>
      </c>
      <c r="D653" s="69">
        <v>15</v>
      </c>
    </row>
    <row r="654" spans="1:4" x14ac:dyDescent="0.25">
      <c r="A654" s="69" t="s">
        <v>467</v>
      </c>
      <c r="B654" s="69" t="s">
        <v>506</v>
      </c>
      <c r="C654" s="69">
        <v>2002</v>
      </c>
      <c r="D654" s="69">
        <v>13</v>
      </c>
    </row>
    <row r="655" spans="1:4" x14ac:dyDescent="0.25">
      <c r="A655" s="69" t="s">
        <v>467</v>
      </c>
      <c r="B655" s="69" t="s">
        <v>506</v>
      </c>
      <c r="C655" s="69">
        <v>2003</v>
      </c>
      <c r="D655" s="69">
        <v>3</v>
      </c>
    </row>
    <row r="656" spans="1:4" x14ac:dyDescent="0.25">
      <c r="A656" s="69" t="s">
        <v>467</v>
      </c>
      <c r="B656" s="69" t="s">
        <v>506</v>
      </c>
      <c r="C656" s="69">
        <v>2004</v>
      </c>
      <c r="D656" s="69">
        <v>5</v>
      </c>
    </row>
    <row r="657" spans="1:4" x14ac:dyDescent="0.25">
      <c r="A657" s="69" t="s">
        <v>467</v>
      </c>
      <c r="B657" s="69" t="s">
        <v>506</v>
      </c>
      <c r="C657" s="69">
        <v>2005</v>
      </c>
      <c r="D657" s="69">
        <v>81</v>
      </c>
    </row>
    <row r="658" spans="1:4" x14ac:dyDescent="0.25">
      <c r="A658" s="69" t="s">
        <v>467</v>
      </c>
      <c r="B658" s="69" t="s">
        <v>506</v>
      </c>
      <c r="C658" s="69">
        <v>2006</v>
      </c>
      <c r="D658" s="69">
        <v>51</v>
      </c>
    </row>
    <row r="659" spans="1:4" x14ac:dyDescent="0.25">
      <c r="A659" s="69" t="s">
        <v>467</v>
      </c>
      <c r="B659" s="69" t="s">
        <v>506</v>
      </c>
      <c r="C659" s="69">
        <v>2007</v>
      </c>
      <c r="D659" s="69">
        <v>134</v>
      </c>
    </row>
    <row r="660" spans="1:4" x14ac:dyDescent="0.25">
      <c r="A660" s="69" t="s">
        <v>467</v>
      </c>
      <c r="B660" s="69" t="s">
        <v>506</v>
      </c>
      <c r="C660" s="69">
        <v>2008</v>
      </c>
      <c r="D660" s="69">
        <v>220</v>
      </c>
    </row>
    <row r="661" spans="1:4" x14ac:dyDescent="0.25">
      <c r="A661" s="69" t="s">
        <v>467</v>
      </c>
      <c r="B661" s="69" t="s">
        <v>506</v>
      </c>
      <c r="C661" s="69">
        <v>2009</v>
      </c>
      <c r="D661" s="69">
        <v>183</v>
      </c>
    </row>
    <row r="662" spans="1:4" x14ac:dyDescent="0.25">
      <c r="A662" s="69" t="s">
        <v>467</v>
      </c>
      <c r="B662" s="69" t="s">
        <v>506</v>
      </c>
      <c r="C662" s="69">
        <v>2010</v>
      </c>
      <c r="D662" s="69">
        <v>399</v>
      </c>
    </row>
    <row r="663" spans="1:4" x14ac:dyDescent="0.25">
      <c r="A663" s="69" t="s">
        <v>467</v>
      </c>
      <c r="B663" s="69" t="s">
        <v>506</v>
      </c>
      <c r="C663" s="69">
        <v>2011</v>
      </c>
      <c r="D663" s="69">
        <v>692</v>
      </c>
    </row>
    <row r="664" spans="1:4" x14ac:dyDescent="0.25">
      <c r="A664" s="69" t="s">
        <v>467</v>
      </c>
      <c r="B664" s="69" t="s">
        <v>506</v>
      </c>
      <c r="C664" s="69">
        <v>2012</v>
      </c>
      <c r="D664" s="69">
        <v>764</v>
      </c>
    </row>
    <row r="665" spans="1:4" x14ac:dyDescent="0.25">
      <c r="A665" s="69" t="s">
        <v>467</v>
      </c>
      <c r="B665" s="69" t="s">
        <v>506</v>
      </c>
      <c r="C665" s="69">
        <v>2013</v>
      </c>
      <c r="D665" s="69">
        <v>865</v>
      </c>
    </row>
    <row r="666" spans="1:4" x14ac:dyDescent="0.25">
      <c r="A666" s="69" t="s">
        <v>467</v>
      </c>
      <c r="B666" s="69" t="s">
        <v>506</v>
      </c>
      <c r="C666" s="69">
        <v>2014</v>
      </c>
      <c r="D666" s="69">
        <v>407</v>
      </c>
    </row>
    <row r="667" spans="1:4" x14ac:dyDescent="0.25">
      <c r="A667" s="69" t="s">
        <v>467</v>
      </c>
      <c r="B667" s="69" t="s">
        <v>506</v>
      </c>
      <c r="C667" s="69">
        <v>2015</v>
      </c>
      <c r="D667" s="69">
        <v>1050</v>
      </c>
    </row>
    <row r="668" spans="1:4" x14ac:dyDescent="0.25">
      <c r="A668" s="69" t="s">
        <v>467</v>
      </c>
      <c r="B668" s="69" t="s">
        <v>506</v>
      </c>
      <c r="C668" s="69">
        <v>2016</v>
      </c>
      <c r="D668" s="69">
        <v>861</v>
      </c>
    </row>
    <row r="669" spans="1:4" x14ac:dyDescent="0.25">
      <c r="A669" s="69" t="s">
        <v>467</v>
      </c>
      <c r="B669" s="69" t="s">
        <v>506</v>
      </c>
      <c r="C669" s="69">
        <v>2017</v>
      </c>
      <c r="D669" s="70" t="s">
        <v>544</v>
      </c>
    </row>
    <row r="670" spans="1:4" x14ac:dyDescent="0.25">
      <c r="A670" s="69" t="s">
        <v>467</v>
      </c>
      <c r="B670" s="69" t="s">
        <v>506</v>
      </c>
      <c r="C670" s="69">
        <v>2018</v>
      </c>
      <c r="D670" s="70" t="s">
        <v>543</v>
      </c>
    </row>
    <row r="671" spans="1:4" x14ac:dyDescent="0.25">
      <c r="A671" s="69" t="s">
        <v>467</v>
      </c>
      <c r="B671" s="69" t="s">
        <v>506</v>
      </c>
      <c r="C671" s="69">
        <v>2019</v>
      </c>
      <c r="D671" s="70" t="s">
        <v>542</v>
      </c>
    </row>
    <row r="672" spans="1:4" x14ac:dyDescent="0.25">
      <c r="A672" s="69" t="s">
        <v>467</v>
      </c>
      <c r="B672" s="69" t="s">
        <v>506</v>
      </c>
      <c r="C672" s="69">
        <v>2020</v>
      </c>
      <c r="D672" s="70" t="s">
        <v>541</v>
      </c>
    </row>
    <row r="673" spans="1:4" x14ac:dyDescent="0.25">
      <c r="A673" s="69" t="s">
        <v>467</v>
      </c>
      <c r="B673" s="69" t="s">
        <v>506</v>
      </c>
      <c r="C673" s="69">
        <v>2021</v>
      </c>
      <c r="D673" s="70" t="s">
        <v>540</v>
      </c>
    </row>
    <row r="674" spans="1:4" x14ac:dyDescent="0.25">
      <c r="A674" s="69" t="s">
        <v>467</v>
      </c>
      <c r="B674" s="69" t="s">
        <v>506</v>
      </c>
      <c r="C674" s="69">
        <v>2022</v>
      </c>
      <c r="D674" s="70" t="s">
        <v>539</v>
      </c>
    </row>
    <row r="675" spans="1:4" x14ac:dyDescent="0.25">
      <c r="A675" s="69" t="s">
        <v>467</v>
      </c>
      <c r="B675" s="69" t="s">
        <v>506</v>
      </c>
      <c r="C675" s="69">
        <v>2023</v>
      </c>
      <c r="D675" s="70" t="s">
        <v>538</v>
      </c>
    </row>
    <row r="676" spans="1:4" x14ac:dyDescent="0.25">
      <c r="A676" s="69" t="s">
        <v>467</v>
      </c>
      <c r="B676" s="69" t="s">
        <v>506</v>
      </c>
      <c r="C676" s="69">
        <v>2024</v>
      </c>
      <c r="D676" s="69">
        <v>716</v>
      </c>
    </row>
    <row r="677" spans="1:4" x14ac:dyDescent="0.25">
      <c r="A677" s="69" t="s">
        <v>516</v>
      </c>
      <c r="B677" s="69" t="s">
        <v>506</v>
      </c>
      <c r="C677" s="69">
        <v>2000</v>
      </c>
      <c r="D677" s="69" t="s">
        <v>514</v>
      </c>
    </row>
    <row r="678" spans="1:4" x14ac:dyDescent="0.25">
      <c r="A678" s="69" t="s">
        <v>516</v>
      </c>
      <c r="B678" s="69" t="s">
        <v>506</v>
      </c>
      <c r="C678" s="69">
        <v>2001</v>
      </c>
      <c r="D678" s="70" t="s">
        <v>537</v>
      </c>
    </row>
    <row r="679" spans="1:4" x14ac:dyDescent="0.25">
      <c r="A679" s="69" t="s">
        <v>516</v>
      </c>
      <c r="B679" s="69" t="s">
        <v>506</v>
      </c>
      <c r="C679" s="69">
        <v>2002</v>
      </c>
      <c r="D679" s="70" t="s">
        <v>536</v>
      </c>
    </row>
    <row r="680" spans="1:4" x14ac:dyDescent="0.25">
      <c r="A680" s="69" t="s">
        <v>516</v>
      </c>
      <c r="B680" s="69" t="s">
        <v>506</v>
      </c>
      <c r="C680" s="69">
        <v>2003</v>
      </c>
      <c r="D680" s="70" t="s">
        <v>535</v>
      </c>
    </row>
    <row r="681" spans="1:4" x14ac:dyDescent="0.25">
      <c r="A681" s="69" t="s">
        <v>516</v>
      </c>
      <c r="B681" s="69" t="s">
        <v>506</v>
      </c>
      <c r="C681" s="69">
        <v>2004</v>
      </c>
      <c r="D681" s="69">
        <v>993.195999999999</v>
      </c>
    </row>
    <row r="682" spans="1:4" x14ac:dyDescent="0.25">
      <c r="A682" s="69" t="s">
        <v>516</v>
      </c>
      <c r="B682" s="69" t="s">
        <v>506</v>
      </c>
      <c r="C682" s="69">
        <v>2005</v>
      </c>
      <c r="D682" s="70" t="s">
        <v>534</v>
      </c>
    </row>
    <row r="683" spans="1:4" x14ac:dyDescent="0.25">
      <c r="A683" s="69" t="s">
        <v>516</v>
      </c>
      <c r="B683" s="69" t="s">
        <v>506</v>
      </c>
      <c r="C683" s="69">
        <v>2006</v>
      </c>
      <c r="D683" s="70" t="s">
        <v>533</v>
      </c>
    </row>
    <row r="684" spans="1:4" x14ac:dyDescent="0.25">
      <c r="A684" s="69" t="s">
        <v>516</v>
      </c>
      <c r="B684" s="69" t="s">
        <v>506</v>
      </c>
      <c r="C684" s="69">
        <v>2007</v>
      </c>
      <c r="D684" s="70" t="s">
        <v>532</v>
      </c>
    </row>
    <row r="685" spans="1:4" x14ac:dyDescent="0.25">
      <c r="A685" s="69" t="s">
        <v>516</v>
      </c>
      <c r="B685" s="69" t="s">
        <v>506</v>
      </c>
      <c r="C685" s="69">
        <v>2008</v>
      </c>
      <c r="D685" s="70" t="s">
        <v>531</v>
      </c>
    </row>
    <row r="686" spans="1:4" x14ac:dyDescent="0.25">
      <c r="A686" s="69" t="s">
        <v>516</v>
      </c>
      <c r="B686" s="69" t="s">
        <v>506</v>
      </c>
      <c r="C686" s="69">
        <v>2009</v>
      </c>
      <c r="D686" s="70" t="s">
        <v>530</v>
      </c>
    </row>
    <row r="687" spans="1:4" x14ac:dyDescent="0.25">
      <c r="A687" s="69" t="s">
        <v>516</v>
      </c>
      <c r="B687" s="69" t="s">
        <v>506</v>
      </c>
      <c r="C687" s="69">
        <v>2010</v>
      </c>
      <c r="D687" s="70" t="s">
        <v>529</v>
      </c>
    </row>
    <row r="688" spans="1:4" x14ac:dyDescent="0.25">
      <c r="A688" s="69" t="s">
        <v>516</v>
      </c>
      <c r="B688" s="69" t="s">
        <v>506</v>
      </c>
      <c r="C688" s="69">
        <v>2011</v>
      </c>
      <c r="D688" s="70" t="s">
        <v>528</v>
      </c>
    </row>
    <row r="689" spans="1:4" x14ac:dyDescent="0.25">
      <c r="A689" s="69" t="s">
        <v>516</v>
      </c>
      <c r="B689" s="69" t="s">
        <v>506</v>
      </c>
      <c r="C689" s="69">
        <v>2012</v>
      </c>
      <c r="D689" s="70" t="s">
        <v>527</v>
      </c>
    </row>
    <row r="690" spans="1:4" x14ac:dyDescent="0.25">
      <c r="A690" s="69" t="s">
        <v>516</v>
      </c>
      <c r="B690" s="69" t="s">
        <v>506</v>
      </c>
      <c r="C690" s="69">
        <v>2013</v>
      </c>
      <c r="D690" s="70" t="s">
        <v>526</v>
      </c>
    </row>
    <row r="691" spans="1:4" x14ac:dyDescent="0.25">
      <c r="A691" s="69" t="s">
        <v>516</v>
      </c>
      <c r="B691" s="69" t="s">
        <v>506</v>
      </c>
      <c r="C691" s="69">
        <v>2014</v>
      </c>
      <c r="D691" s="70" t="s">
        <v>525</v>
      </c>
    </row>
    <row r="692" spans="1:4" x14ac:dyDescent="0.25">
      <c r="A692" s="69" t="s">
        <v>516</v>
      </c>
      <c r="B692" s="69" t="s">
        <v>506</v>
      </c>
      <c r="C692" s="69">
        <v>2015</v>
      </c>
      <c r="D692" s="70" t="s">
        <v>524</v>
      </c>
    </row>
    <row r="693" spans="1:4" x14ac:dyDescent="0.25">
      <c r="A693" s="69" t="s">
        <v>516</v>
      </c>
      <c r="B693" s="69" t="s">
        <v>506</v>
      </c>
      <c r="C693" s="69">
        <v>2016</v>
      </c>
      <c r="D693" s="70" t="s">
        <v>523</v>
      </c>
    </row>
    <row r="694" spans="1:4" x14ac:dyDescent="0.25">
      <c r="A694" s="69" t="s">
        <v>516</v>
      </c>
      <c r="B694" s="69" t="s">
        <v>506</v>
      </c>
      <c r="C694" s="69">
        <v>2017</v>
      </c>
      <c r="D694" s="70" t="s">
        <v>522</v>
      </c>
    </row>
    <row r="695" spans="1:4" x14ac:dyDescent="0.25">
      <c r="A695" s="69" t="s">
        <v>516</v>
      </c>
      <c r="B695" s="69" t="s">
        <v>506</v>
      </c>
      <c r="C695" s="69">
        <v>2018</v>
      </c>
      <c r="D695" s="70" t="s">
        <v>521</v>
      </c>
    </row>
    <row r="696" spans="1:4" x14ac:dyDescent="0.25">
      <c r="A696" s="69" t="s">
        <v>516</v>
      </c>
      <c r="B696" s="69" t="s">
        <v>506</v>
      </c>
      <c r="C696" s="69">
        <v>2019</v>
      </c>
      <c r="D696" s="70" t="s">
        <v>520</v>
      </c>
    </row>
    <row r="697" spans="1:4" x14ac:dyDescent="0.25">
      <c r="A697" s="69" t="s">
        <v>516</v>
      </c>
      <c r="B697" s="69" t="s">
        <v>506</v>
      </c>
      <c r="C697" s="69">
        <v>2020</v>
      </c>
      <c r="D697" s="69">
        <v>4953.0889999999999</v>
      </c>
    </row>
    <row r="698" spans="1:4" x14ac:dyDescent="0.25">
      <c r="A698" s="69" t="s">
        <v>516</v>
      </c>
      <c r="B698" s="69" t="s">
        <v>506</v>
      </c>
      <c r="C698" s="69">
        <v>2021</v>
      </c>
      <c r="D698" s="70" t="s">
        <v>519</v>
      </c>
    </row>
    <row r="699" spans="1:4" x14ac:dyDescent="0.25">
      <c r="A699" s="69" t="s">
        <v>516</v>
      </c>
      <c r="B699" s="69" t="s">
        <v>506</v>
      </c>
      <c r="C699" s="69">
        <v>2022</v>
      </c>
      <c r="D699" s="70" t="s">
        <v>518</v>
      </c>
    </row>
    <row r="700" spans="1:4" x14ac:dyDescent="0.25">
      <c r="A700" s="69" t="s">
        <v>516</v>
      </c>
      <c r="B700" s="69" t="s">
        <v>506</v>
      </c>
      <c r="C700" s="69">
        <v>2023</v>
      </c>
      <c r="D700" s="70" t="s">
        <v>517</v>
      </c>
    </row>
    <row r="701" spans="1:4" x14ac:dyDescent="0.25">
      <c r="A701" s="69" t="s">
        <v>516</v>
      </c>
      <c r="B701" s="69" t="s">
        <v>506</v>
      </c>
      <c r="C701" s="69">
        <v>2024</v>
      </c>
      <c r="D701" s="70" t="s">
        <v>515</v>
      </c>
    </row>
    <row r="702" spans="1:4" x14ac:dyDescent="0.25">
      <c r="A702" s="69" t="s">
        <v>484</v>
      </c>
      <c r="B702" s="69" t="s">
        <v>506</v>
      </c>
      <c r="C702" s="69">
        <v>2000</v>
      </c>
      <c r="D702" s="69" t="s">
        <v>514</v>
      </c>
    </row>
    <row r="703" spans="1:4" x14ac:dyDescent="0.25">
      <c r="A703" s="69" t="s">
        <v>484</v>
      </c>
      <c r="B703" s="69" t="s">
        <v>506</v>
      </c>
      <c r="C703" s="69">
        <v>2001</v>
      </c>
      <c r="D703" s="69">
        <v>1191</v>
      </c>
    </row>
    <row r="704" spans="1:4" x14ac:dyDescent="0.25">
      <c r="A704" s="69" t="s">
        <v>484</v>
      </c>
      <c r="B704" s="69" t="s">
        <v>506</v>
      </c>
      <c r="C704" s="69">
        <v>2002</v>
      </c>
      <c r="D704" s="69">
        <v>1494</v>
      </c>
    </row>
    <row r="705" spans="1:4" x14ac:dyDescent="0.25">
      <c r="A705" s="69" t="s">
        <v>484</v>
      </c>
      <c r="B705" s="69" t="s">
        <v>506</v>
      </c>
      <c r="C705" s="69">
        <v>2003</v>
      </c>
      <c r="D705" s="69">
        <v>1054</v>
      </c>
    </row>
    <row r="706" spans="1:4" x14ac:dyDescent="0.25">
      <c r="A706" s="69" t="s">
        <v>484</v>
      </c>
      <c r="B706" s="69" t="s">
        <v>506</v>
      </c>
      <c r="C706" s="69">
        <v>2004</v>
      </c>
      <c r="D706" s="69">
        <v>2372</v>
      </c>
    </row>
    <row r="707" spans="1:4" x14ac:dyDescent="0.25">
      <c r="A707" s="69" t="s">
        <v>484</v>
      </c>
      <c r="B707" s="69" t="s">
        <v>506</v>
      </c>
      <c r="C707" s="69">
        <v>2005</v>
      </c>
      <c r="D707" s="69">
        <v>1601</v>
      </c>
    </row>
    <row r="708" spans="1:4" x14ac:dyDescent="0.25">
      <c r="A708" s="69" t="s">
        <v>484</v>
      </c>
      <c r="B708" s="69" t="s">
        <v>506</v>
      </c>
      <c r="C708" s="69">
        <v>2006</v>
      </c>
      <c r="D708" s="69">
        <v>1804</v>
      </c>
    </row>
    <row r="709" spans="1:4" x14ac:dyDescent="0.25">
      <c r="A709" s="69" t="s">
        <v>484</v>
      </c>
      <c r="B709" s="69" t="s">
        <v>506</v>
      </c>
      <c r="C709" s="69">
        <v>2007</v>
      </c>
      <c r="D709" s="69">
        <v>3098</v>
      </c>
    </row>
    <row r="710" spans="1:4" x14ac:dyDescent="0.25">
      <c r="A710" s="69" t="s">
        <v>484</v>
      </c>
      <c r="B710" s="69" t="s">
        <v>506</v>
      </c>
      <c r="C710" s="69">
        <v>2008</v>
      </c>
      <c r="D710" s="69">
        <v>1735</v>
      </c>
    </row>
    <row r="711" spans="1:4" x14ac:dyDescent="0.25">
      <c r="A711" s="69" t="s">
        <v>484</v>
      </c>
      <c r="B711" s="69" t="s">
        <v>506</v>
      </c>
      <c r="C711" s="69">
        <v>2009</v>
      </c>
      <c r="D711" s="69">
        <v>2621</v>
      </c>
    </row>
    <row r="712" spans="1:4" x14ac:dyDescent="0.25">
      <c r="A712" s="69" t="s">
        <v>484</v>
      </c>
      <c r="B712" s="69" t="s">
        <v>506</v>
      </c>
      <c r="C712" s="69">
        <v>2010</v>
      </c>
      <c r="D712" s="69">
        <v>1517</v>
      </c>
    </row>
    <row r="713" spans="1:4" x14ac:dyDescent="0.25">
      <c r="A713" s="69" t="s">
        <v>484</v>
      </c>
      <c r="B713" s="69" t="s">
        <v>506</v>
      </c>
      <c r="C713" s="69">
        <v>2011</v>
      </c>
      <c r="D713" s="69">
        <v>836</v>
      </c>
    </row>
    <row r="714" spans="1:4" x14ac:dyDescent="0.25">
      <c r="A714" s="69" t="s">
        <v>484</v>
      </c>
      <c r="B714" s="69" t="s">
        <v>506</v>
      </c>
      <c r="C714" s="69">
        <v>2012</v>
      </c>
      <c r="D714" s="69">
        <v>1260</v>
      </c>
    </row>
    <row r="715" spans="1:4" x14ac:dyDescent="0.25">
      <c r="A715" s="69" t="s">
        <v>484</v>
      </c>
      <c r="B715" s="69" t="s">
        <v>506</v>
      </c>
      <c r="C715" s="69">
        <v>2013</v>
      </c>
      <c r="D715" s="69">
        <v>169</v>
      </c>
    </row>
    <row r="716" spans="1:4" x14ac:dyDescent="0.25">
      <c r="A716" s="69" t="s">
        <v>484</v>
      </c>
      <c r="B716" s="69" t="s">
        <v>506</v>
      </c>
      <c r="C716" s="69">
        <v>2014</v>
      </c>
      <c r="D716" s="69">
        <v>-33</v>
      </c>
    </row>
    <row r="717" spans="1:4" x14ac:dyDescent="0.25">
      <c r="A717" s="69" t="s">
        <v>484</v>
      </c>
      <c r="B717" s="69" t="s">
        <v>506</v>
      </c>
      <c r="C717" s="69">
        <v>2015</v>
      </c>
      <c r="D717" s="69">
        <v>18</v>
      </c>
    </row>
    <row r="718" spans="1:4" x14ac:dyDescent="0.25">
      <c r="A718" s="69" t="s">
        <v>484</v>
      </c>
      <c r="B718" s="69" t="s">
        <v>506</v>
      </c>
      <c r="C718" s="69">
        <v>2016</v>
      </c>
      <c r="D718" s="69">
        <v>47</v>
      </c>
    </row>
    <row r="719" spans="1:4" x14ac:dyDescent="0.25">
      <c r="A719" s="69" t="s">
        <v>484</v>
      </c>
      <c r="B719" s="69" t="s">
        <v>506</v>
      </c>
      <c r="C719" s="69">
        <v>2017</v>
      </c>
      <c r="D719" s="70" t="s">
        <v>513</v>
      </c>
    </row>
    <row r="720" spans="1:4" x14ac:dyDescent="0.25">
      <c r="A720" s="69" t="s">
        <v>484</v>
      </c>
      <c r="B720" s="69" t="s">
        <v>506</v>
      </c>
      <c r="C720" s="69">
        <v>2018</v>
      </c>
      <c r="D720" s="70" t="s">
        <v>512</v>
      </c>
    </row>
    <row r="721" spans="1:4" x14ac:dyDescent="0.25">
      <c r="A721" s="69" t="s">
        <v>484</v>
      </c>
      <c r="B721" s="69" t="s">
        <v>506</v>
      </c>
      <c r="C721" s="69">
        <v>2019</v>
      </c>
      <c r="D721" s="70" t="s">
        <v>511</v>
      </c>
    </row>
    <row r="722" spans="1:4" x14ac:dyDescent="0.25">
      <c r="A722" s="69" t="s">
        <v>484</v>
      </c>
      <c r="B722" s="69" t="s">
        <v>506</v>
      </c>
      <c r="C722" s="69">
        <v>2020</v>
      </c>
      <c r="D722" s="70" t="s">
        <v>510</v>
      </c>
    </row>
    <row r="723" spans="1:4" x14ac:dyDescent="0.25">
      <c r="A723" s="69" t="s">
        <v>484</v>
      </c>
      <c r="B723" s="69" t="s">
        <v>506</v>
      </c>
      <c r="C723" s="69">
        <v>2021</v>
      </c>
      <c r="D723" s="70" t="s">
        <v>509</v>
      </c>
    </row>
    <row r="724" spans="1:4" x14ac:dyDescent="0.25">
      <c r="A724" s="69" t="s">
        <v>484</v>
      </c>
      <c r="B724" s="69" t="s">
        <v>506</v>
      </c>
      <c r="C724" s="69">
        <v>2022</v>
      </c>
      <c r="D724" s="70" t="s">
        <v>508</v>
      </c>
    </row>
    <row r="725" spans="1:4" x14ac:dyDescent="0.25">
      <c r="A725" s="69" t="s">
        <v>484</v>
      </c>
      <c r="B725" s="69" t="s">
        <v>506</v>
      </c>
      <c r="C725" s="69">
        <v>2023</v>
      </c>
      <c r="D725" s="70" t="s">
        <v>507</v>
      </c>
    </row>
    <row r="726" spans="1:4" x14ac:dyDescent="0.25">
      <c r="A726" s="69" t="s">
        <v>484</v>
      </c>
      <c r="B726" s="69" t="s">
        <v>506</v>
      </c>
      <c r="C726" s="69">
        <v>2024</v>
      </c>
      <c r="D726" s="69">
        <v>943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Charts</vt:lpstr>
      </vt:variant>
      <vt:variant>
        <vt:i4>3</vt:i4>
      </vt:variant>
    </vt:vector>
  </HeadingPairs>
  <TitlesOfParts>
    <vt:vector size="9" baseType="lpstr">
      <vt:lpstr>fig-2-1</vt:lpstr>
      <vt:lpstr>data-fig-2-2</vt:lpstr>
      <vt:lpstr>data-fig-2-3</vt:lpstr>
      <vt:lpstr>data-fig-2-4</vt:lpstr>
      <vt:lpstr>data-fig-2-5</vt:lpstr>
      <vt:lpstr>data-figure-2-6</vt:lpstr>
      <vt:lpstr>fig-2-2</vt:lpstr>
      <vt:lpstr>fig-2-3</vt:lpstr>
      <vt:lpstr>fig-2-4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Mathieu PLANE</dc:creator>
  <cp:lastModifiedBy>adele kreager</cp:lastModifiedBy>
  <dcterms:created xsi:type="dcterms:W3CDTF">2025-10-01T14:59:16Z</dcterms:created>
  <dcterms:modified xsi:type="dcterms:W3CDTF">2025-11-06T10:26:00Z</dcterms:modified>
</cp:coreProperties>
</file>